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c r="F308" i="9"/>
  <c r="H307" i="9"/>
  <c r="G307" i="9"/>
  <c r="F307" i="9"/>
  <c r="E307" i="9"/>
  <c r="B307" i="9"/>
  <c r="H306" i="9"/>
  <c r="G306" i="9"/>
  <c r="F306" i="9"/>
  <c r="E306" i="9"/>
  <c r="B306" i="9"/>
  <c r="H305" i="9"/>
  <c r="G305" i="9"/>
  <c r="F305" i="9"/>
  <c r="E305" i="9"/>
  <c r="B305" i="9"/>
  <c r="H304" i="9"/>
  <c r="G304" i="9"/>
  <c r="F304" i="9"/>
  <c r="E304" i="9"/>
  <c r="B304" i="9"/>
  <c r="H303" i="9"/>
  <c r="G303" i="9"/>
  <c r="E303" i="9" s="1"/>
  <c r="B303" i="9" s="1"/>
  <c r="F303" i="9"/>
  <c r="H302" i="9"/>
  <c r="G302" i="9"/>
  <c r="F302" i="9"/>
  <c r="E302" i="9"/>
  <c r="B302" i="9"/>
  <c r="H301" i="9"/>
  <c r="G301" i="9"/>
  <c r="E301" i="9" s="1"/>
  <c r="B301" i="9" s="1"/>
  <c r="F301" i="9"/>
  <c r="H300" i="9"/>
  <c r="G300" i="9"/>
  <c r="E300" i="9" s="1"/>
  <c r="B300" i="9" s="1"/>
  <c r="F300" i="9"/>
  <c r="H299" i="9"/>
  <c r="G299" i="9"/>
  <c r="F299" i="9"/>
  <c r="E299" i="9"/>
  <c r="B299" i="9"/>
  <c r="H298" i="9"/>
  <c r="G298" i="9"/>
  <c r="F298" i="9"/>
  <c r="H297" i="9"/>
  <c r="G297" i="9"/>
  <c r="F297" i="9"/>
  <c r="E297" i="9"/>
  <c r="B297" i="9"/>
  <c r="H296" i="9"/>
  <c r="G296" i="9"/>
  <c r="E296" i="9" s="1"/>
  <c r="B296" i="9" s="1"/>
  <c r="F296" i="9"/>
  <c r="H295" i="9"/>
  <c r="G295" i="9"/>
  <c r="F295" i="9"/>
  <c r="E295" i="9"/>
  <c r="B295" i="9"/>
  <c r="H294" i="9"/>
  <c r="G294" i="9"/>
  <c r="F294" i="9"/>
  <c r="H293" i="9"/>
  <c r="G293" i="9"/>
  <c r="F293" i="9"/>
  <c r="H292" i="9"/>
  <c r="G292" i="9"/>
  <c r="F292" i="9"/>
  <c r="E292" i="9"/>
  <c r="B292" i="9"/>
  <c r="F291" i="9"/>
  <c r="F290" i="9"/>
  <c r="H289" i="9"/>
  <c r="G289" i="9"/>
  <c r="F289" i="9"/>
  <c r="E289" i="9"/>
  <c r="B289" i="9"/>
  <c r="H288" i="9"/>
  <c r="G288" i="9"/>
  <c r="F288" i="9"/>
  <c r="H287" i="9"/>
  <c r="G287" i="9"/>
  <c r="F287" i="9"/>
  <c r="H286" i="9"/>
  <c r="G286" i="9"/>
  <c r="E286" i="9" s="1"/>
  <c r="B286" i="9" s="1"/>
  <c r="F286" i="9"/>
  <c r="F285" i="9"/>
  <c r="H284" i="9"/>
  <c r="G284" i="9"/>
  <c r="F284" i="9"/>
  <c r="E284" i="9"/>
  <c r="B284" i="9"/>
  <c r="H283" i="9"/>
  <c r="G283" i="9"/>
  <c r="F283" i="9"/>
  <c r="E283" i="9"/>
  <c r="B283" i="9"/>
  <c r="H282" i="9"/>
  <c r="G282" i="9"/>
  <c r="F282" i="9"/>
  <c r="E282" i="9"/>
  <c r="B282" i="9"/>
  <c r="F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s="1"/>
  <c r="B217" i="9" s="1"/>
  <c r="E217" i="9"/>
  <c r="M216" i="9"/>
  <c r="L216" i="9"/>
  <c r="F216" i="9"/>
  <c r="E216" i="9"/>
  <c r="B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E33" i="9" s="1"/>
  <c r="B33" i="9" s="1"/>
  <c r="F33" i="9"/>
  <c r="H32" i="9"/>
  <c r="G32" i="9"/>
  <c r="E32" i="9" s="1"/>
  <c r="B32" i="9" s="1"/>
  <c r="F32" i="9"/>
  <c r="H31" i="9"/>
  <c r="G31" i="9"/>
  <c r="F31" i="9"/>
  <c r="E31" i="9"/>
  <c r="B31" i="9"/>
  <c r="H30" i="9"/>
  <c r="G30" i="9"/>
  <c r="F30" i="9"/>
  <c r="E30" i="9"/>
  <c r="B30" i="9"/>
  <c r="H29" i="9"/>
  <c r="G29" i="9"/>
  <c r="F29" i="9"/>
  <c r="E29" i="9"/>
  <c r="B29" i="9"/>
  <c r="H28" i="9"/>
  <c r="G28" i="9"/>
  <c r="F28" i="9"/>
  <c r="E28" i="9"/>
  <c r="B28" i="9"/>
  <c r="H27" i="9"/>
  <c r="G27" i="9"/>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49" i="8" s="1"/>
  <c r="D50" i="8"/>
  <c r="D44" i="8"/>
  <c r="D36" i="8"/>
  <c r="D26" i="8"/>
  <c r="D24" i="8" s="1"/>
  <c r="C1499" i="1" s="1"/>
  <c r="H1499" i="1" s="1"/>
  <c r="D18" i="8"/>
  <c r="D8" i="8"/>
  <c r="D6" i="8" s="1"/>
  <c r="C1481" i="1" s="1"/>
  <c r="H1481" i="1" s="1"/>
  <c r="E44" i="7"/>
  <c r="D44" i="7"/>
  <c r="E39" i="7"/>
  <c r="D39" i="7"/>
  <c r="E38" i="7"/>
  <c r="D38" i="7"/>
  <c r="E30" i="7"/>
  <c r="D30" i="7"/>
  <c r="E23" i="7"/>
  <c r="E22" i="7" s="1"/>
  <c r="D23" i="7"/>
  <c r="D22" i="7" s="1"/>
  <c r="E14" i="7"/>
  <c r="D14" i="7"/>
  <c r="E7" i="7"/>
  <c r="D7" i="7"/>
  <c r="E6"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E198" i="5"/>
  <c r="D198" i="5"/>
  <c r="F198" i="5" s="1"/>
  <c r="F197" i="5"/>
  <c r="F196" i="5"/>
  <c r="F195" i="5"/>
  <c r="F194" i="5"/>
  <c r="F193" i="5"/>
  <c r="F192" i="5"/>
  <c r="E191" i="5"/>
  <c r="D191" i="5"/>
  <c r="F191" i="5" s="1"/>
  <c r="E190" i="5"/>
  <c r="H310" i="9" s="1"/>
  <c r="D190" i="5"/>
  <c r="G310" i="9" s="1"/>
  <c r="E310" i="9" s="1"/>
  <c r="B310" i="9" s="1"/>
  <c r="F189" i="5"/>
  <c r="F188" i="5"/>
  <c r="F187" i="5"/>
  <c r="F186" i="5"/>
  <c r="F185" i="5"/>
  <c r="F184" i="5"/>
  <c r="F183" i="5"/>
  <c r="F182" i="5"/>
  <c r="F181" i="5"/>
  <c r="E180" i="5"/>
  <c r="D180" i="5"/>
  <c r="F180" i="5" s="1"/>
  <c r="F179" i="5"/>
  <c r="F178" i="5"/>
  <c r="E177" i="5"/>
  <c r="H308" i="9" s="1"/>
  <c r="D177" i="5"/>
  <c r="G308" i="9" s="1"/>
  <c r="E308" i="9" s="1"/>
  <c r="B308"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G35" i="3"/>
  <c r="B35" i="3"/>
  <c r="G34" i="3"/>
  <c r="B34" i="3"/>
  <c r="I33" i="3"/>
  <c r="G33" i="3"/>
  <c r="B33" i="3"/>
  <c r="I32" i="3"/>
  <c r="H32" i="3"/>
  <c r="G32" i="3"/>
  <c r="B32" i="3"/>
  <c r="I31" i="3"/>
  <c r="H31" i="3"/>
  <c r="G31" i="3"/>
  <c r="B31" i="3"/>
  <c r="G30" i="3"/>
  <c r="B30"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D1455" i="1"/>
  <c r="C1455" i="1"/>
  <c r="J1455" i="1" s="1"/>
  <c r="D1454" i="1"/>
  <c r="C1454" i="1"/>
  <c r="H1454"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7" i="1"/>
  <c r="C637" i="1"/>
  <c r="H637"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288" i="9" l="1"/>
  <c r="B288" i="9" s="1"/>
  <c r="E287" i="9"/>
  <c r="B287" i="9" s="1"/>
  <c r="E27" i="9"/>
  <c r="B27" i="9" s="1"/>
  <c r="E5" i="7"/>
  <c r="I30" i="3"/>
  <c r="D1453" i="1"/>
  <c r="J1456" i="1"/>
  <c r="D5" i="7"/>
  <c r="H30" i="3"/>
  <c r="C1453" i="1"/>
  <c r="H1453" i="1" s="1"/>
  <c r="E293" i="9"/>
  <c r="B293" i="9" s="1"/>
  <c r="E298" i="9"/>
  <c r="B298" i="9" s="1"/>
  <c r="E294" i="9"/>
  <c r="B294" i="9" s="1"/>
  <c r="D43" i="8"/>
  <c r="C1524" i="1"/>
  <c r="H1524" i="1" s="1"/>
  <c r="C1501" i="1"/>
  <c r="H1501" i="1" s="1"/>
  <c r="C1483" i="1"/>
  <c r="H1483" i="1" s="1"/>
  <c r="D644" i="4"/>
  <c r="E644" i="4"/>
  <c r="D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299"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85" i="9"/>
  <c r="E285" i="9" s="1"/>
  <c r="B285" i="9" s="1"/>
  <c r="G278" i="9"/>
  <c r="E278" i="9" s="1"/>
  <c r="F6" i="5"/>
  <c r="F88" i="5"/>
  <c r="F149" i="5"/>
  <c r="F177" i="5"/>
  <c r="F190" i="5"/>
  <c r="F206" i="5"/>
  <c r="F5" i="6"/>
  <c r="D141" i="6"/>
  <c r="D42" i="8"/>
  <c r="H19" i="9" s="1"/>
  <c r="E19" i="9" s="1"/>
  <c r="B19" i="9" s="1"/>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I29" i="3" l="1"/>
  <c r="D1436" i="1"/>
  <c r="G316" i="9"/>
  <c r="E316" i="9" s="1"/>
  <c r="H29" i="3"/>
  <c r="C1436" i="1"/>
  <c r="C1518" i="1"/>
  <c r="I35" i="3"/>
  <c r="F644" i="4"/>
  <c r="C638" i="1"/>
  <c r="G638" i="1" s="1"/>
  <c r="K1451" i="9"/>
  <c r="G314" i="9"/>
  <c r="E314" i="9" s="1"/>
  <c r="B314" i="9" s="1"/>
  <c r="I34" i="3"/>
  <c r="C1517" i="1"/>
  <c r="G313" i="9"/>
  <c r="E313" i="9" s="1"/>
  <c r="F141" i="6"/>
  <c r="H28" i="3"/>
  <c r="C1435" i="1"/>
  <c r="G318" i="9"/>
  <c r="E318" i="9" s="1"/>
  <c r="B278" i="9"/>
  <c r="E277" i="9"/>
  <c r="I8" i="3"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436" i="1" l="1"/>
  <c r="G1436" i="1"/>
  <c r="B316" i="9"/>
  <c r="E315" i="9"/>
  <c r="I10" i="3" s="1"/>
  <c r="H1518" i="1"/>
  <c r="G1518" i="1"/>
  <c r="H638" i="1"/>
  <c r="H407" i="1"/>
  <c r="G407" i="1"/>
  <c r="F414" i="4"/>
  <c r="C409" i="1"/>
  <c r="D641" i="4"/>
  <c r="F639" i="4"/>
  <c r="C633" i="1"/>
  <c r="H286" i="1"/>
  <c r="G286" i="1"/>
  <c r="E641" i="4"/>
  <c r="D633" i="1"/>
  <c r="H408" i="1"/>
  <c r="G408" i="1"/>
  <c r="F415" i="4"/>
  <c r="C410" i="1"/>
  <c r="D642" i="4"/>
  <c r="F640" i="4"/>
  <c r="C634" i="1"/>
  <c r="H287" i="1"/>
  <c r="G287" i="1"/>
  <c r="E642" i="4"/>
  <c r="D634" i="1"/>
  <c r="B318" i="9"/>
  <c r="E317" i="9"/>
  <c r="H1435" i="1"/>
  <c r="G1435" i="1"/>
  <c r="H9" i="3"/>
  <c r="B313" i="9"/>
  <c r="E312" i="9"/>
  <c r="H1517" i="1"/>
  <c r="G1517" i="1"/>
  <c r="H11" i="3"/>
  <c r="N3" i="9" l="1"/>
  <c r="I11" i="3"/>
  <c r="K3" i="9"/>
  <c r="I9" i="3"/>
  <c r="E646" i="4"/>
  <c r="D636" i="1"/>
  <c r="H634" i="1"/>
  <c r="G634" i="1"/>
  <c r="D646" i="4"/>
  <c r="F642" i="4"/>
  <c r="C636" i="1"/>
  <c r="H410" i="1"/>
  <c r="G410" i="1"/>
  <c r="E645" i="4"/>
  <c r="D635" i="1"/>
  <c r="H633" i="1"/>
  <c r="G633" i="1"/>
  <c r="D645" i="4"/>
  <c r="F641" i="4"/>
  <c r="C635" i="1"/>
  <c r="G276" i="9"/>
  <c r="E276" i="9" s="1"/>
  <c r="B276" i="9" s="1"/>
  <c r="H409" i="1"/>
  <c r="G409" i="1"/>
  <c r="H635" i="1" l="1"/>
  <c r="G635" i="1"/>
  <c r="F645" i="4"/>
  <c r="H18" i="3"/>
  <c r="C639" i="1"/>
  <c r="I18" i="3"/>
  <c r="D639" i="1"/>
  <c r="H636" i="1"/>
  <c r="G636" i="1"/>
  <c r="F646" i="4"/>
  <c r="H19" i="3"/>
  <c r="C640" i="1"/>
  <c r="I19" i="3"/>
  <c r="D640" i="1"/>
  <c r="H7" i="3" s="1"/>
  <c r="J3" i="9" l="1"/>
  <c r="H640" i="1"/>
  <c r="G640" i="1"/>
  <c r="H639" i="1"/>
  <c r="G639" i="1"/>
  <c r="H274" i="9" l="1"/>
  <c r="G274" i="9"/>
  <c r="E274" i="9" s="1"/>
  <c r="M272" i="9"/>
  <c r="L272" i="9"/>
  <c r="F272" i="9" s="1"/>
  <c r="H18" i="9"/>
  <c r="G18" i="9"/>
  <c r="E18" i="9" s="1"/>
  <c r="B18" i="9" s="1"/>
  <c r="J17" i="9"/>
  <c r="I17" i="9"/>
  <c r="H17" i="9"/>
  <c r="G17" i="9"/>
  <c r="E17" i="9" s="1"/>
  <c r="B17" i="9" s="1"/>
  <c r="M16"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F16" i="9" s="1"/>
  <c r="E16" i="9" l="1"/>
  <c r="B16" i="9" s="1"/>
  <c r="F15" i="9"/>
  <c r="F14" i="9" s="1"/>
  <c r="E15" i="9"/>
  <c r="E13" i="9"/>
  <c r="B13" i="9" s="1"/>
  <c r="E12" i="9"/>
  <c r="B12" i="9" s="1"/>
  <c r="E11" i="9"/>
  <c r="B11" i="9" s="1"/>
  <c r="E10" i="9"/>
  <c r="B10" i="9" s="1"/>
  <c r="E9" i="9"/>
  <c r="B9" i="9" s="1"/>
  <c r="E8" i="9"/>
  <c r="B8" i="9" s="1"/>
  <c r="E7" i="9"/>
  <c r="B7" i="9" s="1"/>
  <c r="E6" i="9"/>
  <c r="B6" i="9" s="1"/>
  <c r="E5" i="9"/>
  <c r="B272" i="9"/>
  <c r="F20" i="9"/>
  <c r="B274" i="9"/>
  <c r="E20" i="9"/>
  <c r="I7" i="3" s="1"/>
  <c r="B5" i="9" l="1"/>
  <c r="E4" i="9"/>
  <c r="B15" i="9"/>
  <c r="E14" i="9"/>
  <c r="F3"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<sst xmlns="http://schemas.openxmlformats.org/spreadsheetml/2006/main" count="4374" uniqueCount="3426">
  <si>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</si>
  <si>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</si>
  <si>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</si>
  <si>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</si>
  <si>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</si>
  <si>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</si>
  <si>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</si>
  <si>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</si>
  <si>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</si>
  <si>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</si>
  <si>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</si>
  <si>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</si>
  <si>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</si>
  <si>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</si>
  <si>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</si>
  <si>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</si>
  <si>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</si>
  <si>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</si>
  <si>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</si>
  <si>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</si>
  <si>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</si>
  <si>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</si>
  <si>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</si>
  <si>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</si>
  <si>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</si>
  <si>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</si>
  <si>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</si>
  <si>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</si>
  <si>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</si>
  <si>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</si>
  <si>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</si>
  <si>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</si>
  <si>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</si>
  <si>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</si>
  <si>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</si>
  <si>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</si>
  <si>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</si>
  <si>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</si>
  <si>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</si>
  <si>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</si>
  <si>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</si>
  <si>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</si>
  <si>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</si>
  <si>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</si>
  <si>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</si>
  <si>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</si>
  <si>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</si>
  <si>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</si>
  <si>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16504 - DRUGA EKONOMSKA ŠKOLA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</si>
  <si>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</si>
  <si>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</si>
  <si>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</si>
  <si>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</si>
  <si>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</si>
  <si>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</si>
  <si>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</si>
  <si>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</si>
  <si>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</si>
  <si>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</si>
  <si>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</si>
  <si>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</si>
  <si>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</si>
  <si>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</si>
  <si>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</si>
  <si>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</si>
  <si>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</si>
  <si>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</si>
  <si>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</si>
  <si>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</si>
  <si>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</si>
  <si>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</si>
  <si>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</si>
  <si>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</si>
  <si>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</si>
  <si>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</si>
  <si>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</si>
  <si>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</si>
  <si>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</si>
  <si>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</si>
  <si>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</si>
  <si>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</si>
  <si>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</si>
  <si>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</si>
  <si>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</si>
  <si>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</si>
  <si>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</si>
  <si>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</si>
  <si>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</si>
  <si>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</si>
  <si>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</si>
  <si>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</si>
  <si>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</si>
  <si>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</si>
  <si>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</si>
  <si>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</si>
  <si>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</si>
  <si>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</si>
  <si>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</si>
  <si>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</si>
  <si>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</si>
  <si>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</si>
  <si>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</si>
  <si>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</si>
  <si>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</si>
  <si>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</si>
  <si>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</si>
  <si>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</si>
  <si>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</si>
  <si>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</si>
  <si>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</si>
  <si>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</si>
  <si>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</si>
  <si>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</si>
  <si>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</si>
  <si>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</si>
  <si>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</si>
  <si>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</si>
  <si>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</si>
  <si>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</si>
  <si>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</si>
  <si>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</si>
  <si>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</si>
  <si>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</si>
  <si>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</si>
  <si>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</si>
  <si>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</si>
  <si>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</si>
  <si>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</si>
  <si>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</si>
  <si>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</si>
  <si>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</si>
  <si>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</si>
  <si>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</si>
  <si>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</si>
  <si>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</si>
  <si>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</si>
  <si>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</si>
  <si>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</si>
  <si>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</si>
  <si>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</si>
  <si>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</si>
  <si>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</si>
  <si>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</si>
  <si>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</si>
  <si>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</si>
  <si>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</si>
  <si>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</si>
  <si>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</si>
  <si>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</si>
  <si>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</si>
  <si>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</si>
  <si>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</si>
  <si>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</si>
  <si>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</si>
  <si>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</si>
  <si>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</si>
  <si>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</si>
  <si>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</si>
  <si>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</si>
  <si>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</si>
  <si>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</si>
  <si>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</si>
  <si>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</si>
  <si>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</si>
  <si>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</si>
  <si>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</si>
  <si>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</si>
  <si>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</si>
  <si>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</si>
  <si>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</si>
  <si>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</si>
  <si>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</si>
  <si>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</si>
  <si>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</si>
  <si>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</si>
  <si>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</si>
  <si>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</si>
  <si>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</si>
  <si>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</si>
  <si>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</si>
  <si>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</si>
  <si>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</si>
  <si>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</si>
  <si>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</si>
  <si>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</si>
  <si>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</si>
  <si>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</si>
  <si>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</si>
  <si>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</si>
  <si>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</si>
  <si>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</si>
  <si>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</si>
  <si>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</si>
  <si>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</si>
  <si>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</si>
  <si>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</si>
  <si>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</si>
  <si>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</si>
  <si>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</si>
  <si>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</si>
  <si>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</si>
  <si>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</si>
  <si>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</si>
  <si>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</si>
  <si>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</si>
  <si>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</si>
  <si>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</si>
  <si>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</si>
  <si>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</si>
  <si>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</si>
  <si>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</si>
  <si>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</si>
  <si>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</si>
  <si>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</si>
  <si>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</si>
  <si>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</si>
  <si>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</si>
  <si>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</si>
  <si>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</si>
  <si>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</si>
  <si>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</si>
  <si>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</si>
  <si>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</si>
  <si>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</si>
  <si>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</si>
  <si>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</si>
  <si>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</si>
  <si>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</si>
  <si>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</si>
  <si>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</si>
  <si>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</si>
  <si>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</si>
  <si>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</si>
  <si>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</si>
  <si>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</si>
  <si>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</si>
  <si>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</si>
  <si>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</si>
  <si>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</si>
  <si>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</si>
  <si>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</si>
  <si>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</si>
  <si>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</si>
  <si>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</si>
  <si>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</si>
  <si>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</si>
  <si>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</si>
  <si>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</si>
  <si>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</si>
  <si>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</si>
  <si>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</si>
  <si>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</si>
  <si>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</si>
  <si>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</si>
  <si>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</si>
  <si>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</si>
  <si>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</si>
  <si>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</si>
  <si>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</si>
  <si>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</si>
  <si>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</si>
  <si>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</si>
  <si>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</si>
  <si>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</si>
  <si>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</si>
  <si>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</si>
  <si>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</si>
  <si>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</si>
  <si>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</si>
  <si>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</si>
  <si>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</si>
  <si>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</si>
  <si>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</si>
  <si>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</si>
  <si>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</si>
  <si>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</si>
  <si>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</si>
  <si>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</si>
  <si>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</si>
  <si>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</si>
  <si>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</si>
  <si>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</si>
  <si>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</si>
  <si>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</si>
  <si>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</si>
  <si>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</si>
  <si>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</si>
  <si>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</si>
  <si>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</si>
  <si>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</si>
  <si>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</si>
  <si>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</si>
  <si>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</si>
  <si>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</si>
  <si>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</si>
  <si>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</si>
  <si>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</si>
  <si>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</si>
  <si>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</si>
  <si>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</si>
  <si>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</si>
  <si>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</si>
  <si>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</si>
  <si>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</si>
  <si>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</si>
  <si>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</si>
  <si>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</si>
  <si>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</si>
  <si>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</si>
  <si>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</si>
  <si>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</si>
  <si>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</si>
  <si>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</si>
  <si>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</si>
  <si>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</si>
  <si>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</si>
  <si>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</si>
  <si>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</si>
  <si>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</si>
  <si>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</si>
  <si>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</si>
  <si>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</si>
  <si>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</si>
  <si>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</si>
  <si>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</si>
  <si>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</si>
  <si>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</si>
  <si>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</si>
  <si>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</si>
  <si>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</si>
  <si>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</si>
  <si>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</si>
  <si>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</si>
  <si>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</si>
  <si>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</si>
  <si>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</si>
  <si>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</si>
  <si>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</si>
  <si>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</si>
  <si>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</si>
  <si>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</si>
  <si>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</si>
  <si>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</si>
  <si>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</si>
  <si>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</si>
  <si>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</si>
  <si>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</si>
  <si>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</si>
  <si>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</si>
  <si>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</si>
  <si>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</si>
  <si>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</si>
  <si>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</si>
  <si>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</si>
  <si>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</si>
  <si>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</si>
  <si>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</si>
  <si>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</si>
  <si>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</si>
  <si>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</si>
  <si>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</si>
  <si>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</si>
  <si>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</si>
  <si>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</si>
  <si>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</si>
  <si>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</si>
  <si>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</si>
  <si>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</si>
  <si>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</si>
  <si>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</si>
  <si>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</si>
  <si>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</si>
  <si>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</si>
  <si>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</si>
  <si>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</si>
  <si>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</si>
  <si>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</si>
  <si>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</si>
  <si>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</si>
  <si>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</si>
  <si>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</si>
  <si>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</si>
  <si>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</si>
  <si>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</si>
  <si>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</si>
  <si>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</si>
  <si>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</si>
  <si>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</si>
  <si>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</si>
  <si>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</si>
  <si>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</si>
  <si>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</si>
  <si>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</si>
  <si>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</si>
  <si>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</si>
  <si>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</si>
  <si>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</si>
  <si>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</si>
  <si>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</si>
  <si>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</si>
  <si>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</si>
  <si>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</si>
  <si>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</si>
  <si>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</si>
  <si>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</si>
  <si>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</si>
  <si>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</si>
  <si>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</si>
  <si>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</si>
  <si>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</si>
  <si>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</si>
  <si>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</si>
  <si>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</si>
  <si>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</si>
  <si>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</si>
  <si>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</si>
  <si>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</si>
  <si>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</si>
  <si>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</si>
  <si>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</si>
  <si>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</si>
  <si>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</si>
  <si>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</si>
  <si>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</si>
  <si>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</si>
  <si>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</si>
  <si>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</si>
  <si>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</si>
  <si>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</si>
  <si>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</si>
  <si>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</si>
  <si>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</si>
  <si>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</si>
  <si>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</si>
  <si>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</si>
  <si>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</si>
  <si>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</si>
  <si>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</si>
  <si>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</si>
  <si>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</si>
  <si>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</si>
  <si>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</si>
  <si>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</si>
  <si>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</si>
  <si>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</si>
  <si>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</si>
  <si>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</si>
  <si>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</si>
  <si>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</si>
  <si>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</si>
  <si>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</si>
  <si>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</si>
  <si>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</si>
  <si>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</si>
  <si>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</si>
  <si>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</si>
  <si>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</si>
  <si>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</si>
  <si>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</si>
  <si>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</si>
  <si>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</si>
  <si>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</si>
  <si>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</si>
  <si>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</si>
  <si>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</si>
  <si>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</si>
  <si>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</si>
  <si>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</si>
  <si>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</si>
  <si>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</si>
  <si>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</si>
  <si>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</si>
  <si>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</si>
  <si>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</si>
  <si>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</si>
  <si>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</si>
  <si>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</si>
  <si>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</si>
  <si>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</si>
  <si>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</si>
  <si>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</si>
  <si>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</si>
  <si>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</si>
  <si>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</si>
  <si>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</si>
  <si>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</si>
  <si>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</si>
  <si>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</si>
  <si>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</si>
  <si>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</si>
  <si>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</si>
  <si>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</si>
  <si>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</si>
  <si>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</si>
  <si>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</si>
  <si>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</si>
  <si>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</si>
  <si>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</si>
  <si>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</si>
  <si>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</si>
  <si>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</si>
  <si>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</si>
  <si>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</si>
  <si>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</si>
  <si>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</si>
  <si>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</si>
  <si>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</si>
  <si>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</si>
  <si>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</si>
  <si>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</si>
  <si>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</si>
  <si>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</si>
  <si>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</si>
  <si>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</si>
  <si>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</si>
  <si>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</si>
  <si>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</si>
  <si>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</si>
  <si>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</si>
  <si>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</si>
  <si>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</si>
  <si>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</si>
  <si>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</si>
  <si>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</si>
  <si>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</si>
  <si>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</si>
  <si>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</si>
  <si>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</si>
  <si>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</si>
  <si>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</si>
  <si>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</si>
  <si>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</si>
  <si>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</si>
  <si>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</si>
  <si>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</si>
  <si>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</si>
  <si>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</si>
  <si>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</si>
  <si>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</si>
  <si>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</si>
  <si>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</si>
  <si>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</si>
  <si>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</si>
  <si>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</si>
  <si>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</si>
  <si>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</si>
  <si>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</si>
  <si>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</si>
  <si>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</si>
  <si>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</si>
  <si>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</si>
  <si>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</si>
  <si>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</si>
  <si>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</si>
  <si>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</si>
  <si>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</si>
  <si>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</si>
  <si>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</si>
  <si>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</si>
  <si>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</si>
  <si>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</si>
  <si>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</si>
  <si>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</si>
  <si>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</si>
  <si>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</si>
  <si>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</si>
  <si>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</si>
  <si>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</si>
  <si>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</si>
  <si>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</si>
  <si>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</si>
  <si>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</si>
  <si>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</si>
  <si>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</si>
  <si>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</si>
  <si>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</si>
  <si>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</si>
  <si>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</si>
  <si>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</si>
  <si>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</si>
  <si>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</si>
  <si>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</si>
  <si>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</si>
  <si>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</si>
  <si>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</si>
  <si>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</si>
  <si>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</si>
  <si>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</si>
  <si>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</si>
  <si>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</si>
  <si>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</si>
  <si>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</si>
  <si>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</si>
  <si>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</si>
  <si>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</si>
  <si>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</si>
  <si>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</si>
  <si>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</si>
  <si>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</si>
  <si>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</si>
  <si>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</si>
  <si>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</si>
  <si>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</si>
  <si>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</si>
  <si>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</si>
  <si>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</si>
  <si>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</si>
  <si>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</si>
  <si>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</si>
  <si>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</si>
  <si>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</si>
  <si>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</si>
  <si>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</si>
  <si>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</si>
  <si>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</si>
  <si>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</si>
  <si>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</si>
  <si>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</si>
  <si>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</si>
  <si>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</si>
  <si>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</si>
  <si>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</si>
  <si>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</si>
  <si>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</si>
  <si>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</si>
  <si>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</si>
  <si>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</si>
  <si>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</si>
  <si>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</si>
  <si>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</si>
  <si>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</si>
  <si>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</si>
  <si>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</si>
  <si>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</si>
  <si>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</si>
  <si>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</si>
  <si>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</si>
  <si>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</si>
  <si>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</si>
  <si>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</si>
  <si>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</si>
  <si>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</si>
  <si>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</si>
  <si>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</si>
  <si>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</si>
  <si>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</si>
  <si>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</si>
  <si>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</si>
  <si>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</si>
  <si>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</si>
  <si>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</si>
  <si>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</si>
  <si>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</si>
  <si>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</si>
  <si>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</si>
  <si>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</si>
  <si>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</si>
  <si>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</si>
  <si>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</si>
  <si>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</si>
  <si>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</si>
  <si>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</si>
  <si>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</si>
  <si>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</si>
  <si>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</si>
  <si>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</si>
  <si>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</si>
  <si>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</si>
  <si>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</si>
  <si>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</si>
  <si>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</si>
  <si>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</si>
  <si>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</si>
  <si>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</si>
  <si>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</si>
  <si>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</si>
  <si>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</si>
  <si>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</si>
  <si>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</si>
  <si>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</si>
  <si>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</si>
  <si>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</si>
  <si>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</si>
  <si>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</si>
  <si>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</si>
  <si>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</si>
  <si>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</si>
  <si>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</si>
  <si>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</si>
  <si>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</si>
  <si>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</si>
  <si>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</si>
  <si>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</si>
  <si>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</si>
  <si>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</si>
  <si>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</si>
  <si>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</si>
  <si>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</si>
  <si>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</si>
  <si>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</si>
  <si>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</si>
  <si>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</si>
  <si>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</si>
  <si>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</si>
  <si>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</si>
  <si>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</si>
  <si>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</si>
  <si>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</si>
  <si>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</si>
  <si>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</si>
  <si>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</si>
  <si>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</si>
  <si>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</si>
  <si>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</si>
  <si>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</si>
  <si>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</si>
  <si>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</si>
  <si>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</si>
  <si>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</si>
  <si>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</si>
  <si>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</si>
  <si>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</si>
  <si>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</si>
  <si>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</si>
  <si>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</si>
  <si>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</si>
  <si>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</si>
  <si>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</si>
  <si>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</si>
  <si>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</si>
  <si>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</si>
  <si>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</si>
  <si>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</si>
  <si>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</si>
  <si>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</si>
  <si>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</si>
  <si>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</si>
  <si>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</si>
  <si>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</si>
  <si>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</si>
  <si>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</si>
  <si>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</si>
  <si>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</si>
  <si>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</si>
  <si>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</si>
  <si>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</si>
  <si>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</si>
  <si>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</si>
  <si>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</si>
  <si>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</si>
  <si>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</si>
  <si>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</si>
  <si>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</si>
  <si>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</si>
  <si>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</si>
  <si>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</si>
  <si>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</si>
  <si>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</si>
  <si>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</si>
  <si>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</si>
  <si>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</si>
  <si>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</si>
  <si>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</si>
  <si>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</si>
  <si>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</si>
  <si>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</si>
  <si>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</si>
  <si>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</si>
  <si>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</si>
  <si>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</si>
  <si>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</si>
  <si>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</si>
  <si>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</si>
  <si>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</si>
  <si>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</si>
  <si>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</si>
  <si>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</si>
  <si>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</si>
  <si>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</si>
  <si>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</si>
  <si>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</si>
  <si>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</si>
  <si>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</si>
  <si>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</si>
  <si>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</si>
  <si>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</si>
  <si>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</si>
  <si>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</si>
  <si>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</si>
  <si>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</si>
  <si>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</si>
  <si>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</si>
  <si>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</si>
  <si>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</si>
  <si>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</si>
  <si>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</si>
  <si>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</si>
  <si>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</si>
  <si>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</si>
  <si>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</si>
  <si>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</si>
  <si>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</si>
  <si>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</si>
  <si>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</si>
  <si>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</si>
  <si>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</si>
  <si>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</si>
  <si>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</si>
  <si>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</si>
  <si>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</si>
  <si>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</si>
  <si>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</si>
  <si>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</si>
  <si>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</si>
  <si>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</si>
  <si>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</si>
  <si>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</si>
  <si>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</si>
  <si>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</si>
  <si>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</si>
  <si>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</si>
  <si>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</si>
  <si>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</si>
  <si>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</si>
  <si>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</si>
  <si>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</si>
  <si>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</si>
  <si>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</si>
  <si>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</si>
  <si>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</si>
  <si>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</si>
  <si>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</si>
  <si>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</si>
  <si>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</si>
  <si>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</si>
  <si>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</si>
  <si>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</si>
  <si>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</si>
  <si>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</si>
  <si>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</si>
  <si>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</si>
  <si>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</si>
  <si>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</si>
  <si>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</si>
  <si>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</si>
  <si>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</si>
  <si>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</si>
  <si>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</si>
  <si>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</si>
  <si>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</si>
  <si>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</si>
  <si>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</si>
  <si>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</si>
  <si>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</si>
  <si>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</si>
  <si>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</si>
  <si>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</si>
  <si>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</si>
  <si>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</si>
  <si>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</si>
  <si>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</si>
  <si>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</si>
  <si>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</si>
  <si>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</si>
  <si>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</si>
  <si>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</si>
  <si>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</si>
  <si>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</si>
  <si>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</si>
  <si>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</si>
  <si>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</si>
  <si>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</si>
  <si>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</si>
  <si>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</si>
  <si>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</si>
  <si>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</si>
  <si>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</si>
  <si>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</si>
  <si>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</si>
  <si>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</si>
  <si>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</si>
  <si>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</si>
  <si>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</si>
  <si>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</si>
  <si>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</si>
  <si>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</si>
  <si>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</si>
  <si>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</si>
  <si>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</si>
  <si>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</si>
  <si>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</si>
  <si>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</si>
  <si>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</si>
  <si>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</si>
  <si>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</si>
  <si>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</si>
  <si>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</si>
  <si>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</si>
  <si>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</si>
  <si>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</si>
  <si>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</si>
  <si>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</si>
  <si>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</si>
  <si>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</si>
  <si>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</si>
  <si>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</si>
  <si>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</si>
  <si>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</si>
  <si>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</si>
  <si>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</si>
  <si>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</si>
  <si>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</si>
  <si>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</si>
  <si>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</si>
  <si>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</si>
  <si>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</si>
  <si>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</si>
  <si>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</si>
  <si>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</si>
  <si>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</si>
  <si>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</si>
  <si>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</si>
  <si>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</si>
  <si>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</si>
  <si>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</si>
  <si>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</si>
  <si>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</si>
  <si>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</si>
  <si>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</si>
  <si>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</si>
  <si>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</si>
  <si>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</si>
  <si>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</si>
  <si>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</si>
  <si>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</si>
  <si>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</si>
  <si>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</si>
  <si>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</si>
  <si>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</si>
  <si>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</si>
  <si>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</si>
  <si>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</si>
  <si>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</si>
  <si>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</si>
  <si>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</si>
  <si>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</si>
  <si>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</si>
  <si>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</si>
  <si>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</si>
  <si>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</si>
  <si>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</si>
  <si>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</si>
  <si>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</si>
  <si>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</si>
  <si>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</si>
  <si>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</si>
  <si>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</si>
  <si>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</si>
  <si>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</si>
  <si>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</si>
  <si>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</si>
  <si>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</si>
  <si>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</si>
  <si>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</si>
  <si>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</si>
  <si>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</si>
  <si>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</si>
  <si>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</si>
  <si>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</si>
  <si>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</si>
  <si>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</si>
  <si>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</si>
  <si>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</si>
  <si>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</si>
  <si>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</si>
  <si>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</si>
  <si>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</si>
  <si>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</si>
  <si>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</si>
  <si>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</si>
  <si>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</si>
  <si>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</si>
  <si>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</si>
  <si>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</si>
  <si>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</si>
  <si>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</si>
  <si>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</si>
  <si>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</si>
  <si>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</si>
  <si>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</si>
  <si>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</si>
  <si>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</si>
  <si>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</si>
  <si>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</si>
  <si>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</si>
  <si>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</si>
  <si>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</si>
  <si>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</si>
  <si>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</si>
  <si>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</si>
  <si>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</si>
  <si>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</si>
  <si>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</si>
  <si>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</si>
  <si>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</si>
  <si>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</si>
  <si>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</si>
  <si>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</si>
  <si>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</si>
  <si>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</si>
  <si>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</si>
  <si>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</si>
  <si>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</si>
  <si>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</si>
  <si>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</si>
  <si>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</si>
  <si>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</si>
  <si>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</si>
  <si>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</si>
  <si>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</si>
  <si>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</si>
  <si>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</si>
  <si>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</si>
  <si>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</si>
  <si>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</si>
  <si>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</si>
  <si>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</si>
  <si>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</si>
  <si>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</si>
  <si>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</si>
  <si>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</si>
  <si>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</si>
  <si>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</si>
  <si>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</si>
  <si>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</si>
  <si>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</si>
  <si>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</si>
  <si>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</si>
  <si>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</si>
  <si>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</si>
  <si>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</si>
  <si>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</si>
  <si>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</si>
  <si>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</si>
  <si>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</si>
  <si>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</si>
  <si>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</si>
  <si>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</si>
  <si>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</si>
  <si>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</si>
  <si>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</si>
  <si>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</si>
  <si>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</si>
  <si>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</si>
  <si>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</si>
  <si>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</si>
  <si>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</si>
  <si>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</si>
  <si>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</si>
  <si>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</si>
  <si>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</si>
  <si>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</si>
  <si>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</si>
  <si>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</si>
  <si>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</si>
  <si>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</si>
  <si>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</si>
  <si>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</si>
  <si>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</si>
  <si>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</si>
  <si>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</si>
  <si>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</si>
  <si>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</si>
  <si>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</si>
  <si>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</si>
  <si>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</si>
  <si>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</si>
  <si>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</si>
  <si>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</si>
  <si>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</si>
  <si>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</si>
  <si>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</si>
  <si>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</si>
  <si>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</si>
  <si>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</si>
  <si>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</si>
  <si>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</si>
  <si>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</si>
  <si>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</si>
  <si>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</si>
  <si>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</si>
  <si>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</si>
  <si>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</si>
  <si>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</si>
  <si>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</si>
  <si>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</si>
  <si>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</si>
  <si>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</si>
  <si>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</si>
  <si>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</si>
  <si>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</si>
  <si>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</si>
  <si>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</si>
  <si>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</si>
  <si>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</si>
  <si>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</si>
  <si>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</si>
  <si>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</si>
  <si>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</si>
  <si>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</si>
  <si>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</si>
  <si>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</si>
  <si>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</si>
  <si>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</si>
  <si>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</si>
  <si>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</si>
  <si>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</si>
  <si>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</si>
  <si>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</si>
  <si>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</si>
  <si>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</si>
  <si>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</si>
  <si>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</si>
  <si>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</si>
  <si>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</si>
  <si>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</si>
  <si>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</si>
  <si>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</si>
  <si>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</si>
  <si>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</si>
  <si>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</si>
  <si>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</si>
  <si>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</si>
  <si>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</si>
  <si>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</si>
  <si>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</si>
  <si>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</si>
  <si>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</si>
  <si>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</si>
  <si>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</si>
  <si>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</si>
  <si>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</si>
  <si>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</si>
  <si>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</si>
  <si>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</si>
  <si>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</si>
  <si>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</si>
  <si>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</si>
  <si>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</si>
  <si>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</si>
  <si>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</si>
  <si>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</si>
  <si>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</si>
  <si>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</si>
  <si>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</si>
  <si>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</si>
  <si>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</si>
  <si>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</si>
  <si>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</si>
  <si>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</si>
  <si>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</si>
  <si>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</si>
  <si>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</si>
  <si>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</si>
  <si>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</si>
  <si>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</si>
  <si>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</si>
  <si>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</si>
  <si>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</si>
  <si>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</si>
  <si>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</si>
  <si>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</si>
  <si>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</si>
  <si>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</si>
  <si>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</si>
  <si>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</si>
  <si>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</si>
  <si>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</si>
  <si>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</si>
  <si>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</si>
  <si>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</si>
  <si>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</si>
  <si>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</si>
  <si>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</si>
  <si>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</si>
  <si>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</si>
  <si>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</si>
  <si>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</si>
  <si>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</si>
  <si>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</si>
  <si>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</si>
  <si>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</si>
  <si>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</si>
  <si>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</si>
  <si>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</si>
  <si>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</si>
  <si>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</si>
  <si>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</si>
  <si>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</si>
  <si>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</si>
  <si>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</si>
  <si>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</si>
  <si>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</si>
  <si>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</si>
  <si>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</si>
  <si>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</si>
  <si>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</si>
  <si>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</si>
  <si>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</si>
  <si>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</si>
  <si>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</si>
  <si>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</si>
  <si>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</si>
  <si>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</si>
  <si>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</si>
  <si>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</si>
  <si>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</si>
  <si>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</si>
  <si>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</si>
  <si>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</si>
  <si>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</si>
  <si>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</si>
  <si>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</si>
  <si>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</si>
  <si>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</si>
  <si>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</si>
  <si>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</si>
  <si>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</si>
  <si>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</si>
  <si>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</si>
  <si>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</si>
  <si>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</si>
  <si>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</si>
  <si>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</si>
  <si>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</si>
  <si>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</si>
  <si>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</si>
  <si>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</si>
  <si>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</si>
  <si>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</si>
  <si>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</si>
  <si>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</si>
  <si>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</si>
  <si>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</si>
  <si>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</si>
  <si>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</si>
  <si>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</si>
  <si>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</si>
  <si>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</si>
  <si>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</si>
  <si>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</si>
  <si>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</si>
  <si>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</si>
  <si>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</si>
  <si>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</si>
  <si>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</si>
  <si>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</si>
  <si>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</si>
  <si>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</si>
  <si>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</si>
  <si>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</si>
  <si>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</si>
  <si>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</si>
  <si>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</si>
  <si>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</si>
  <si>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</si>
  <si>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</si>
  <si>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</si>
  <si>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</si>
  <si>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</si>
  <si>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</si>
  <si>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</si>
  <si>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</si>
  <si>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</si>
  <si>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</si>
  <si>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</si>
  <si>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</si>
  <si>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</si>
  <si>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</si>
  <si>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</si>
  <si>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</si>
  <si>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</si>
  <si>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</si>
  <si>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</si>
  <si>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</si>
  <si>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</si>
  <si>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</si>
  <si>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</si>
  <si>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</si>
  <si>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</si>
  <si>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</si>
  <si>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</si>
  <si>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</si>
  <si>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</si>
  <si>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</si>
  <si>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</si>
  <si>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</si>
  <si>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</si>
  <si>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</si>
  <si>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</si>
  <si>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</si>
  <si>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</si>
  <si>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</si>
  <si>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</si>
  <si>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</si>
  <si>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</si>
  <si>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</si>
  <si>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</si>
  <si>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</si>
  <si>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</si>
  <si>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</si>
  <si>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</si>
  <si>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</si>
  <si>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</si>
  <si>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</si>
  <si>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</si>
  <si>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</si>
  <si>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</si>
  <si>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</si>
  <si>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</si>
  <si>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</si>
  <si>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</si>
  <si>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</si>
  <si>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</si>
  <si>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</si>
  <si>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</si>
  <si>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</si>
  <si>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</si>
  <si>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</si>
  <si>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</si>
  <si>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</si>
  <si>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</si>
  <si>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</si>
  <si>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</si>
  <si>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</si>
  <si>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</si>
  <si>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</si>
  <si>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</si>
  <si>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</si>
  <si>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</si>
  <si>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</si>
  <si>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</si>
  <si>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</si>
  <si>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</si>
  <si>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</si>
  <si>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</si>
  <si>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</si>
  <si>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</si>
  <si>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</si>
  <si>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</si>
  <si>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</si>
  <si>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</si>
  <si>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</si>
  <si>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</si>
  <si>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</si>
  <si>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</si>
  <si>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</si>
  <si>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</si>
  <si>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</si>
  <si>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</si>
  <si>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</si>
  <si>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</si>
  <si>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</si>
  <si>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</si>
  <si>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</si>
  <si>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</si>
  <si>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</si>
  <si>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</si>
  <si>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</si>
  <si>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</si>
  <si>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</si>
  <si>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</si>
  <si>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</si>
  <si>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</si>
  <si>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</si>
  <si>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</si>
  <si>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</si>
  <si>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</si>
  <si>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</si>
  <si>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</si>
  <si>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</si>
  <si>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</si>
  <si>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</si>
  <si>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</si>
  <si>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</si>
  <si>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</si>
  <si>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</si>
  <si>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</si>
  <si>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</si>
  <si>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</si>
  <si>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</si>
  <si>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</si>
  <si>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</si>
  <si>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</si>
  <si>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</si>
  <si>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</si>
  <si>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</si>
  <si>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</si>
  <si>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</si>
  <si>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</si>
  <si>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</si>
  <si>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</si>
  <si>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</si>
  <si>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</si>
  <si>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</si>
  <si>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</si>
  <si>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</si>
  <si>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</si>
  <si>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</si>
  <si>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</si>
  <si>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</si>
  <si>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</si>
  <si>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</si>
  <si>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</si>
  <si>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</si>
  <si>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</si>
  <si>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</si>
  <si>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</si>
  <si>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</si>
  <si>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</si>
  <si>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</si>
  <si>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</si>
  <si>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</si>
  <si>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</si>
  <si>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</si>
  <si>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</si>
  <si>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</si>
  <si>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</si>
  <si>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</si>
  <si>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</si>
  <si>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</si>
  <si>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</si>
  <si>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</si>
  <si>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</si>
  <si>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</si>
  <si>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</si>
  <si>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</si>
  <si>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</si>
  <si>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</si>
  <si>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</si>
  <si>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</si>
  <si>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</si>
  <si>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</si>
  <si>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</si>
  <si>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</si>
  <si>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</si>
  <si>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</si>
  <si>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</si>
  <si>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</si>
  <si>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</si>
  <si>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</si>
  <si>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</si>
  <si>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</si>
  <si>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</si>
  <si>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</si>
  <si>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</si>
  <si>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</si>
  <si>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</si>
  <si>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</si>
  <si>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</si>
  <si>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</si>
  <si>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</si>
  <si>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</si>
  <si>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</si>
  <si>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</si>
  <si>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</si>
  <si>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</si>
  <si>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</si>
  <si>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</si>
  <si>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</si>
  <si>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</si>
  <si>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</si>
  <si>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</si>
  <si>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</si>
  <si>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</si>
  <si>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</si>
  <si>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</si>
  <si>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</si>
  <si>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</si>
  <si>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</si>
  <si>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</si>
  <si>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</si>
  <si>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</si>
  <si>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</si>
  <si>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</si>
  <si>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</si>
  <si>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</si>
  <si>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</si>
  <si>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</si>
  <si>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</si>
  <si>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</si>
  <si>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</si>
  <si>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</si>
  <si>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</si>
  <si>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</si>
  <si>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</si>
  <si>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</si>
  <si>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</si>
  <si>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</si>
  <si>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</si>
  <si>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</si>
  <si>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</si>
  <si>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</si>
  <si>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</si>
  <si>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</si>
  <si>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</si>
  <si>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</si>
  <si>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</si>
  <si>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</si>
  <si>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</si>
  <si>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</si>
  <si>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</si>
  <si>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</si>
  <si>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</si>
  <si>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</si>
  <si>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</si>
  <si>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</si>
  <si>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</si>
  <si>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</si>
  <si>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</si>
  <si>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</si>
  <si>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</si>
  <si>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</si>
  <si>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</si>
  <si>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</si>
  <si>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</si>
  <si>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</si>
  <si>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</si>
  <si>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</si>
  <si>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</si>
  <si>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</si>
  <si>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</si>
  <si>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</si>
  <si>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</si>
  <si>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</si>
  <si>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</si>
  <si>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</si>
  <si>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</si>
  <si>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</si>
  <si>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</si>
  <si>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</si>
  <si>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</si>
  <si>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</si>
  <si>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</si>
  <si>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</si>
  <si>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</si>
  <si>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</si>
  <si>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</si>
  <si>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</si>
  <si>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</si>
  <si>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</si>
  <si>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</si>
  <si>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</si>
  <si>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</si>
  <si>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</si>
  <si>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</si>
  <si>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</si>
  <si>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</si>
  <si>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</si>
  <si>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</si>
  <si>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</si>
  <si>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</si>
  <si>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</si>
  <si>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</si>
  <si>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</si>
  <si>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</si>
  <si>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</si>
  <si>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</si>
  <si>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</si>
  <si>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</si>
  <si>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</si>
  <si>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</si>
  <si>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</si>
  <si>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</si>
  <si>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</si>
  <si>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</si>
  <si>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</si>
  <si>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</si>
  <si>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</si>
  <si>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</si>
  <si>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</si>
  <si>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</si>
  <si>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</si>
  <si>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</si>
  <si>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</si>
  <si>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</si>
  <si>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</si>
  <si>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</si>
  <si>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</si>
  <si>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</si>
  <si>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</si>
  <si>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</si>
  <si>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</si>
  <si>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</si>
  <si>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</si>
  <si>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</si>
  <si>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</si>
  <si>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</si>
  <si>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</si>
  <si>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</si>
  <si>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</si>
  <si>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</si>
  <si>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</si>
  <si>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</si>
  <si>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</si>
  <si>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</si>
  <si>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</si>
  <si>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</si>
  <si>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</si>
  <si>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</si>
  <si>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</si>
  <si>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</si>
  <si>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</si>
  <si>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</si>
  <si>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</si>
  <si>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</si>
  <si>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</si>
  <si>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</si>
  <si>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</si>
  <si>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</si>
  <si>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</si>
  <si>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</si>
  <si>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</si>
  <si>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</si>
  <si>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</si>
  <si>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</si>
  <si>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</si>
  <si>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</si>
  <si>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</si>
  <si>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</si>
  <si>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</si>
  <si>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</si>
  <si>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</si>
  <si>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</si>
  <si>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</si>
  <si>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</si>
  <si>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</si>
  <si>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</si>
  <si>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</si>
  <si>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</si>
  <si>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</si>
  <si>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</si>
  <si>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</si>
  <si>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</si>
  <si>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</si>
  <si>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</si>
  <si>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</si>
  <si>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</si>
  <si>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</si>
  <si>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</si>
  <si>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</si>
  <si>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</si>
  <si>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</si>
  <si>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</si>
  <si>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</si>
  <si>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</si>
  <si>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</si>
  <si>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</si>
  <si>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</si>
  <si>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</si>
  <si>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</si>
  <si>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</si>
  <si>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</si>
  <si>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</si>
  <si>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</si>
  <si>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</si>
  <si>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</si>
  <si>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</si>
  <si>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</si>
  <si>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</si>
  <si>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</si>
  <si>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</si>
  <si>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</si>
  <si>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</si>
  <si>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</si>
  <si>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</si>
  <si>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</si>
  <si>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</si>
  <si>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</si>
  <si>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</si>
  <si>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</si>
  <si>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</si>
  <si>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</si>
  <si>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</si>
  <si>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</si>
  <si>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</si>
  <si>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</si>
  <si>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</si>
  <si>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</si>
  <si>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</si>
  <si>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</si>
  <si>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</si>
  <si>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</si>
  <si>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</si>
  <si>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</si>
  <si>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</si>
  <si>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</si>
  <si>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</si>
  <si>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</si>
  <si>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</si>
  <si>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</si>
  <si>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</si>
  <si>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</si>
  <si>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</si>
  <si>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</si>
  <si>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</si>
  <si>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</si>
  <si>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</si>
  <si>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</si>
  <si>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</si>
  <si>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</si>
  <si>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</si>
  <si>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</si>
  <si>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</si>
  <si>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</si>
  <si>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</si>
  <si>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</si>
  <si>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</si>
  <si>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</si>
  <si>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</si>
  <si>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</si>
  <si>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</si>
  <si>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</si>
  <si>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</si>
  <si>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</si>
  <si>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</si>
  <si>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</si>
  <si>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</si>
  <si>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</si>
  <si>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</si>
  <si>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</si>
  <si>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</si>
  <si>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</si>
  <si>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</si>
  <si>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</si>
  <si>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</si>
  <si>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</si>
  <si>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</si>
  <si>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</si>
  <si>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</si>
  <si>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</si>
  <si>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</si>
  <si>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</si>
  <si>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</si>
  <si>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</si>
  <si>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</si>
  <si>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</si>
  <si>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</si>
  <si>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</si>
  <si>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</si>
  <si>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</si>
  <si>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</si>
  <si>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</si>
  <si>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</si>
  <si>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</si>
  <si>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</si>
  <si>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</si>
  <si>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</si>
  <si>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</si>
  <si>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</si>
  <si>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</si>
  <si>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</si>
  <si>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</si>
  <si>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</si>
  <si>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</si>
  <si>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</si>
  <si>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</si>
  <si>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</si>
  <si>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</si>
  <si>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</si>
  <si>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</si>
  <si>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</si>
  <si>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</si>
  <si>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</si>
  <si>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</si>
  <si>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</si>
  <si>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</si>
  <si>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</si>
  <si>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</si>
  <si>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</si>
  <si>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</si>
  <si>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</si>
  <si>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</si>
  <si>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</si>
  <si>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</si>
  <si>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</si>
  <si>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</si>
  <si>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</si>
  <si>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</si>
  <si>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</si>
  <si>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</si>
  <si>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</si>
  <si>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</si>
  <si>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</si>
  <si>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</si>
  <si>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</si>
  <si>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</si>
  <si>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</si>
  <si>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</si>
  <si>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</si>
  <si>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</si>
  <si>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</si>
  <si>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</si>
  <si>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</si>
  <si>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</si>
  <si>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</si>
  <si>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</si>
  <si>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</si>
  <si>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</si>
  <si>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</si>
  <si>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</si>
  <si>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</si>
  <si>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</si>
  <si>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</si>
  <si>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</si>
  <si>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</si>
  <si>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</si>
  <si>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</si>
  <si>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</si>
  <si>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</si>
  <si>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</si>
  <si>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</si>
  <si>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</si>
  <si>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</si>
  <si>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</si>
  <si>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</si>
  <si>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</si>
  <si>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</si>
  <si>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</si>
  <si>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</si>
  <si>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</si>
  <si>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</si>
  <si>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</si>
  <si>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</si>
  <si>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</si>
  <si>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</si>
  <si>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</si>
  <si>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</si>
  <si>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</si>
  <si>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</si>
  <si>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</si>
  <si>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</si>
  <si>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</si>
  <si>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</si>
  <si>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</si>
  <si>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</si>
  <si>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</si>
  <si>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</si>
  <si>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</si>
  <si>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</si>
  <si>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</si>
  <si>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</si>
  <si>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</si>
  <si>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</si>
  <si>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</si>
  <si>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</si>
  <si>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</si>
  <si>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</si>
  <si>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</si>
  <si>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</si>
  <si>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</si>
  <si>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</si>
  <si>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</si>
  <si>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</si>
  <si>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</si>
  <si>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</si>
  <si>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</si>
  <si>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</si>
  <si>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</si>
  <si>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</si>
  <si>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</si>
  <si>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</si>
  <si>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</si>
  <si>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</si>
  <si>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</si>
  <si>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</si>
  <si>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</si>
  <si>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</si>
  <si>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</si>
  <si>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</si>
  <si>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</si>
  <si>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</si>
  <si>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</si>
  <si>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</si>
  <si>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</si>
  <si>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</si>
  <si>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</si>
  <si>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</si>
  <si>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</si>
  <si>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</si>
  <si>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</si>
  <si>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</si>
  <si>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</si>
  <si>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</si>
  <si>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</si>
  <si>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</si>
  <si>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</si>
  <si>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</si>
  <si>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</si>
  <si>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</si>
  <si>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</si>
  <si>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</si>
  <si>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</si>
  <si>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</si>
  <si>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</si>
  <si>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</si>
  <si>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</si>
  <si>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</si>
  <si>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</si>
  <si>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</si>
  <si>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</si>
  <si>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</si>
  <si>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</si>
  <si>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</si>
  <si>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</si>
  <si>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</si>
  <si>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</si>
  <si>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</si>
  <si>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</si>
  <si>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</si>
  <si>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</si>
  <si>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</si>
  <si>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</si>
  <si>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</si>
  <si>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</si>
  <si>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</si>
  <si>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</si>
  <si>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</si>
  <si>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</si>
  <si>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</si>
  <si>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</si>
  <si>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</si>
  <si>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</si>
  <si>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</si>
  <si>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</si>
  <si>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</si>
  <si>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</si>
  <si>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</si>
  <si>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</si>
  <si>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</si>
  <si>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</si>
  <si>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</si>
  <si>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</si>
  <si>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</si>
  <si>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</si>
  <si>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</si>
  <si>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</si>
  <si>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</si>
  <si>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</si>
  <si>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</si>
  <si>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</si>
  <si>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</si>
  <si>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</si>
  <si>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</si>
  <si>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</si>
  <si>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</si>
  <si>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</si>
  <si>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</si>
  <si>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</si>
  <si>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</si>
  <si>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</si>
  <si>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</si>
  <si>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</si>
  <si>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</si>
  <si>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</si>
  <si>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</si>
  <si>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</si>
  <si>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</si>
  <si>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</si>
  <si>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</si>
  <si>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</si>
  <si>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</si>
  <si>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</si>
  <si>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</si>
  <si>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</si>
  <si>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</si>
  <si>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</si>
  <si>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</si>
  <si>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</si>
  <si>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</si>
  <si>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</si>
  <si>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</si>
  <si>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</si>
  <si>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</si>
  <si>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</si>
  <si>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</si>
  <si>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</si>
  <si>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</si>
  <si>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</si>
  <si>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</si>
  <si>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</si>
  <si>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</si>
  <si>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</si>
  <si>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</si>
  <si>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</si>
  <si>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</si>
  <si>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</si>
  <si>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</si>
  <si>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</si>
  <si>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</si>
  <si>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</si>
  <si>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</si>
  <si>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</si>
  <si>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</si>
  <si>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</si>
  <si>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</si>
  <si>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</si>
  <si>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</si>
  <si>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</si>
  <si>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</si>
  <si>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</si>
  <si>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</si>
  <si>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</si>
  <si>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</si>
  <si>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</si>
  <si>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</si>
  <si>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</si>
  <si>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</si>
  <si>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</si>
  <si>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</si>
  <si>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</si>
  <si>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</si>
  <si>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</si>
  <si>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</si>
  <si>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</si>
  <si>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</si>
  <si>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</si>
  <si>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</si>
  <si>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</si>
  <si>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</si>
  <si>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</si>
  <si>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</si>
  <si>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</si>
  <si>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</si>
  <si>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</si>
  <si>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</si>
  <si>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</si>
  <si>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</si>
  <si>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</si>
  <si>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</si>
  <si>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</si>
  <si>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</si>
  <si>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</si>
  <si>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</si>
  <si>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</si>
  <si>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</si>
  <si>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</si>
  <si>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</si>
  <si>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</si>
  <si>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</si>
  <si>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</si>
  <si>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</si>
  <si>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</si>
  <si>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</si>
  <si>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</si>
  <si>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</si>
  <si>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</si>
  <si>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</si>
  <si>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</si>
  <si>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</si>
  <si>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</si>
  <si>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</si>
  <si>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</si>
  <si>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</si>
  <si>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</si>
  <si>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</si>
  <si>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</si>
  <si>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</si>
  <si>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</si>
  <si>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</si>
  <si>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</si>
  <si>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</si>
  <si>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</si>
  <si>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</si>
  <si>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</si>
  <si>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</si>
  <si>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</si>
  <si>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</si>
  <si>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</si>
  <si>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</si>
  <si>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</si>
  <si>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</si>
  <si>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</si>
  <si>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</si>
  <si>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</si>
  <si>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</si>
  <si>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</si>
  <si>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</si>
  <si>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</si>
  <si>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</si>
  <si>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</si>
  <si>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</si>
  <si>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</si>
  <si>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</si>
  <si>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</si>
  <si>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</si>
  <si>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</si>
  <si>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</si>
  <si>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</si>
  <si>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</si>
  <si>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</si>
  <si>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</si>
  <si>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</si>
  <si>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</si>
  <si>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</si>
  <si>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</si>
  <si>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</si>
  <si>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</si>
  <si>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</si>
  <si>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</si>
  <si>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</si>
  <si>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</si>
  <si>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</si>
  <si>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</si>
  <si>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</si>
  <si>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</si>
  <si>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</si>
  <si>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</si>
  <si>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</si>
  <si>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</si>
  <si>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</si>
  <si>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</si>
  <si>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</si>
  <si>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</si>
  <si>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</si>
  <si>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</si>
  <si>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</si>
  <si>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</si>
  <si>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</si>
  <si>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</si>
  <si>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</si>
  <si>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</si>
  <si>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</si>
  <si>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</si>
  <si>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</si>
  <si>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</si>
  <si>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</si>
  <si>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</si>
  <si>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</si>
  <si>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</si>
  <si>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</si>
  <si>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</si>
  <si>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</si>
  <si>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</si>
  <si>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</si>
  <si>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</si>
  <si>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</si>
  <si>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</si>
  <si>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</si>
  <si>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</si>
  <si>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</si>
  <si>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</si>
  <si>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</si>
  <si>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</si>
  <si>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</si>
  <si>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</si>
  <si>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</si>
  <si>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</si>
  <si>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</si>
  <si>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</si>
  <si>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</si>
  <si>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</si>
  <si>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</si>
  <si>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</si>
  <si>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</si>
  <si>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</si>
  <si>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</si>
  <si>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</si>
  <si>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</si>
  <si>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</si>
  <si>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</si>
  <si>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</si>
  <si>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</si>
  <si>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</si>
  <si>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</si>
  <si>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</si>
  <si>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</si>
  <si>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</si>
  <si>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</si>
  <si>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</si>
  <si>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</si>
  <si>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</si>
  <si>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</si>
  <si>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</si>
  <si>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</si>
  <si>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</si>
  <si>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</si>
  <si>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</si>
  <si>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</si>
  <si>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</si>
  <si>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</si>
  <si>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</si>
  <si>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</si>
  <si>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</si>
  <si>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</si>
  <si>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</si>
  <si>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</si>
  <si>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</si>
  <si>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</si>
  <si>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</si>
  <si>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</si>
  <si>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</si>
  <si>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</si>
  <si>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</si>
  <si>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</si>
  <si>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</si>
  <si>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</si>
  <si>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</si>
  <si>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</si>
  <si>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</si>
  <si>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</si>
  <si>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</si>
  <si>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</si>
  <si>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</si>
  <si>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</si>
  <si>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</si>
  <si>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</si>
  <si>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</si>
  <si>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</si>
  <si>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</si>
  <si>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</si>
  <si>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</si>
  <si>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</si>
  <si>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</si>
  <si>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</si>
  <si>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</si>
  <si>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</si>
  <si>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</si>
  <si>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</si>
  <si>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</si>
  <si>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</si>
  <si>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</si>
  <si>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</si>
  <si>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</si>
  <si>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</si>
  <si>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</si>
  <si>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</si>
  <si>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</si>
  <si>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</si>
  <si>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</si>
  <si>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</si>
  <si>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</si>
  <si>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</si>
  <si>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</si>
  <si>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</si>
  <si>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</si>
  <si>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</si>
  <si>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</si>
  <si>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</si>
  <si>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</si>
  <si>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</si>
  <si>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</si>
  <si>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</si>
  <si>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</si>
  <si>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</si>
  <si>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</si>
  <si>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</si>
  <si>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</si>
  <si>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</si>
  <si>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</si>
  <si>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</si>
  <si>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</si>
  <si>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</si>
  <si>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</si>
  <si>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</si>
  <si>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</si>
  <si>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</si>
  <si>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</si>
  <si>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</si>
  <si>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</si>
  <si>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</si>
  <si>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</si>
  <si>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</si>
  <si>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</si>
  <si>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</si>
  <si>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</si>
  <si>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</si>
  <si>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</si>
  <si>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</si>
  <si>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</si>
  <si>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</si>
  <si>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</si>
  <si>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</si>
  <si>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</si>
  <si>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</si>
  <si>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</si>
  <si>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</si>
  <si>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</si>
  <si>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</si>
  <si>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</si>
  <si>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</si>
  <si>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</si>
  <si>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</si>
  <si>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</si>
  <si>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</si>
  <si>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</si>
  <si>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</si>
  <si>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</si>
  <si>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</si>
  <si>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</si>
  <si>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</si>
  <si>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</si>
  <si>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</si>
  <si>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</si>
  <si>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</si>
  <si>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</si>
  <si>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</si>
  <si>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</si>
  <si>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</si>
  <si>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</si>
  <si>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</si>
  <si>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</si>
  <si>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</si>
  <si>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</si>
  <si>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</si>
  <si>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</si>
  <si>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</si>
  <si>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</si>
  <si>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</si>
  <si>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</si>
  <si>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</si>
  <si>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</si>
  <si>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</si>
  <si>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</si>
  <si>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</si>
  <si>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</si>
  <si>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</si>
  <si>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</si>
  <si>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</si>
  <si>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</si>
  <si>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</si>
  <si>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</si>
  <si>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</si>
  <si>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</si>
  <si>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</si>
  <si>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</si>
  <si>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</si>
  <si>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</si>
  <si>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</si>
  <si>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</si>
  <si>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</si>
  <si>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</si>
  <si>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</si>
  <si>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</si>
  <si>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</si>
  <si>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</si>
  <si>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</si>
  <si>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</si>
  <si>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</si>
  <si>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</si>
  <si>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</si>
  <si>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</si>
  <si>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</si>
  <si>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</si>
  <si>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</si>
  <si>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</si>
  <si>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</si>
  <si>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</si>
  <si>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</si>
  <si>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</si>
  <si>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</si>
  <si>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</si>
  <si>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</si>
  <si>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</si>
  <si>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</si>
  <si>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</si>
  <si>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</si>
  <si>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</si>
  <si>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</si>
  <si>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</si>
  <si>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</si>
  <si>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</si>
  <si>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</si>
  <si>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</si>
  <si>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</si>
  <si>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</si>
  <si>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</si>
  <si>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</si>
  <si>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</si>
  <si>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</si>
  <si>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</si>
  <si>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</si>
  <si>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</si>
  <si>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</si>
  <si>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</si>
  <si>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</si>
  <si>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</si>
  <si>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</si>
  <si>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</si>
  <si>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</si>
  <si>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</si>
  <si>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</si>
  <si>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</si>
  <si>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</si>
  <si>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</si>
  <si>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</si>
  <si>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</si>
  <si>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</si>
  <si>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</si>
  <si>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</si>
  <si>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</si>
  <si>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</si>
  <si>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</si>
  <si>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</si>
  <si>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</si>
  <si>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</si>
  <si>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</si>
  <si>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</si>
  <si>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</si>
  <si>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</si>
  <si>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</si>
  <si>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</si>
  <si>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</si>
  <si>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</si>
  <si>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</si>
  <si>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</si>
  <si>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</si>
  <si>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</si>
  <si>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</si>
  <si>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</si>
  <si>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</si>
  <si>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</si>
  <si>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</si>
  <si>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</si>
  <si>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</si>
  <si>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</si>
  <si>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</si>
  <si>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</si>
  <si>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</si>
  <si>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</si>
  <si>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</si>
  <si>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</si>
  <si>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</si>
  <si>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</si>
  <si>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</si>
  <si>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</si>
  <si>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</si>
  <si>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</si>
  <si>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</si>
  <si>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</si>
  <si>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</si>
  <si>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</si>
  <si>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</si>
  <si>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</si>
  <si>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</si>
  <si>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</si>
  <si>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</si>
  <si>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</si>
  <si>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</si>
  <si>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</si>
  <si>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</si>
  <si>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</si>
  <si>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</si>
  <si>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</si>
  <si>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</si>
  <si>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</si>
  <si>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</si>
  <si>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</si>
  <si>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</si>
  <si>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</si>
  <si>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</si>
  <si>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</si>
  <si>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</si>
  <si>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</si>
  <si>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</si>
  <si>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</si>
  <si>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</si>
  <si>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</si>
  <si>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</si>
  <si>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</si>
  <si>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</si>
  <si>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</si>
  <si>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</si>
  <si>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</si>
  <si>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</si>
  <si>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</si>
  <si>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</si>
  <si>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</si>
  <si>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</si>
  <si>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</si>
  <si>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</si>
  <si>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</si>
  <si>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</si>
  <si>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</si>
  <si>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</si>
  <si>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</si>
  <si>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</si>
  <si>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</si>
  <si>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</si>
  <si>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</si>
  <si>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</si>
  <si>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</si>
  <si>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</si>
  <si>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</si>
  <si>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</si>
  <si>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</si>
  <si>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</si>
  <si>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</si>
  <si>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</si>
  <si>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</si>
  <si>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</si>
  <si>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</si>
  <si>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</si>
  <si>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</si>
  <si>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</si>
  <si>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</si>
  <si>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</si>
  <si>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</si>
  <si>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</si>
  <si>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</si>
  <si>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</si>
  <si>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</si>
  <si>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</si>
  <si>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</si>
  <si>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</si>
  <si>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</si>
  <si>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</si>
  <si>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</si>
  <si>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</si>
  <si>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</si>
  <si>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</si>
  <si>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</si>
  <si>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</si>
  <si>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</si>
  <si>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</si>
  <si>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</si>
  <si>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</si>
  <si>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</si>
  <si>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</si>
  <si>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</si>
  <si>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</si>
  <si>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</si>
  <si>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</si>
  <si>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</si>
  <si>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</si>
  <si>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</si>
  <si>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</si>
  <si>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</si>
  <si>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</si>
  <si>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</si>
  <si>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</si>
  <si>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</si>
  <si>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</si>
  <si>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</si>
  <si>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</si>
  <si>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</si>
  <si>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</si>
  <si>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</si>
  <si>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</si>
  <si>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</si>
  <si>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</si>
  <si>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</si>
  <si>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</si>
  <si>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</si>
  <si>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</si>
  <si>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</si>
  <si>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</si>
  <si>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</si>
  <si>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</si>
  <si>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</si>
  <si>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</si>
  <si>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</si>
  <si>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</si>
  <si>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</si>
  <si>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</si>
  <si>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</si>
  <si>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</si>
  <si>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</si>
  <si>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</si>
  <si>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</si>
  <si>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</si>
  <si>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</si>
  <si>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</si>
  <si>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</si>
  <si>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</si>
  <si>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</si>
  <si>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</si>
  <si>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</si>
  <si>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</si>
  <si>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</si>
  <si>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</si>
  <si>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</si>
  <si>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</si>
  <si>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</si>
  <si>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</si>
  <si>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</si>
  <si>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</si>
  <si>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</si>
  <si>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</si>
  <si>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</si>
  <si>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</si>
  <si>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</si>
  <si>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</si>
  <si>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</si>
  <si>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</si>
  <si>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</si>
  <si>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</si>
  <si>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</si>
  <si>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</si>
  <si>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</si>
  <si>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</si>
  <si>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</si>
  <si>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</si>
  <si>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</si>
  <si>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</si>
  <si>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</si>
  <si>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</si>
  <si>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</si>
  <si>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</si>
  <si>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</si>
  <si>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</si>
  <si>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</si>
  <si>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</si>
  <si>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</si>
  <si>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</si>
  <si>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</si>
  <si>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</si>
  <si>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</si>
  <si>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</si>
  <si>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</si>
  <si>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</si>
  <si>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</si>
  <si>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</si>
  <si>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</si>
  <si>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</si>
  <si>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</si>
  <si>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</si>
  <si>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</si>
  <si>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</si>
  <si>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</si>
  <si>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</si>
  <si>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</si>
  <si>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</si>
  <si>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</si>
  <si>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</si>
  <si>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</si>
  <si>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</si>
  <si>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</si>
  <si>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</si>
  <si>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</si>
  <si>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</si>
  <si>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</si>
  <si>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</si>
  <si>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</si>
  <si>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</si>
  <si>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</si>
  <si>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</si>
  <si>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</si>
  <si>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</si>
  <si>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</si>
  <si>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</si>
  <si>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</si>
  <si>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</si>
  <si>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</si>
  <si>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</si>
  <si>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</si>
  <si>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</si>
  <si>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</si>
  <si>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</si>
  <si>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</si>
  <si>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</si>
  <si>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</si>
  <si>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</si>
  <si>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</si>
  <si>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</si>
  <si>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</si>
  <si>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</si>
  <si>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</si>
  <si>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</si>
  <si>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</si>
  <si>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</si>
  <si>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</si>
  <si>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</si>
  <si>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</si>
  <si>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</si>
  <si>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</si>
  <si>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</si>
  <si>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</si>
  <si>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</si>
  <si>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</si>
  <si>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</si>
  <si>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</si>
  <si>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</si>
  <si>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</si>
  <si>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</si>
  <si>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</si>
  <si>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</si>
  <si>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</si>
  <si>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</si>
  <si>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</si>
  <si>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</si>
  <si>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</si>
  <si>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</si>
  <si>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</si>
  <si>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</si>
  <si>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</si>
  <si>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</si>
  <si>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</si>
  <si>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</si>
  <si>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</si>
  <si>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</si>
  <si>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</si>
  <si>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</si>
  <si>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</si>
  <si>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</si>
  <si>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</si>
  <si>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</si>
  <si>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</si>
  <si>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</si>
  <si>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</si>
  <si>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</si>
  <si>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</si>
  <si>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</si>
  <si>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</si>
  <si>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</si>
  <si>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</si>
  <si>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</si>
  <si>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</si>
  <si>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</si>
  <si>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</si>
  <si>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</si>
  <si>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</si>
  <si>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</si>
  <si>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</si>
  <si>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</si>
  <si>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</si>
  <si>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</si>
  <si>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</si>
  <si>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</si>
  <si>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</si>
  <si>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</si>
  <si>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</si>
  <si>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</si>
  <si>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</si>
  <si>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</si>
  <si>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</si>
  <si>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</si>
  <si>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</si>
  <si>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</si>
  <si>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</si>
  <si>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</si>
  <si>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</si>
  <si>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</si>
  <si>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</si>
  <si>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</si>
  <si>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</si>
  <si>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</si>
  <si>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</si>
  <si>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</si>
  <si>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</si>
  <si>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</si>
  <si>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</si>
  <si>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</si>
  <si>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</si>
  <si>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</si>
  <si>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</si>
  <si>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</si>
  <si>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</si>
  <si>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</si>
  <si>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</si>
  <si>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</si>
  <si>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</si>
  <si>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</si>
  <si>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</si>
  <si>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</si>
  <si>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</si>
  <si>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</si>
  <si>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</si>
  <si>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</si>
  <si>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</si>
  <si>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</si>
  <si>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</si>
  <si>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</si>
  <si>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</si>
  <si>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</si>
  <si>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</si>
  <si>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</si>
  <si>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</si>
  <si>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</si>
  <si>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</si>
  <si>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</si>
  <si>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</si>
  <si>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</si>
  <si>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</si>
  <si>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</si>
  <si>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</si>
  <si>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</si>
  <si>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</si>
  <si>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</si>
  <si>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</si>
  <si>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</si>
  <si>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</si>
  <si>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</si>
  <si>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</si>
  <si>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</si>
  <si>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</si>
  <si>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</si>
  <si>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</si>
  <si>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</si>
  <si>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</si>
  <si>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</si>
  <si>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</si>
  <si>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</si>
  <si>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</si>
  <si>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</si>
  <si>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</si>
  <si>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</si>
  <si>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</si>
  <si>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</si>
  <si>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</si>
  <si>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</si>
  <si>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</si>
  <si>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</si>
  <si>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</si>
  <si>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</si>
  <si>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</si>
  <si>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</si>
  <si>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</si>
  <si>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</si>
  <si>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</si>
  <si>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</si>
  <si>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</si>
  <si>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</si>
  <si>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</si>
  <si>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</si>
  <si>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</si>
  <si>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</si>
  <si>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</si>
  <si>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</si>
  <si>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</si>
  <si>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</si>
  <si>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</si>
  <si>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</si>
  <si>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</si>
  <si>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</si>
  <si>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</si>
  <si>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</si>
  <si>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</si>
  <si>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</si>
  <si>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</si>
  <si>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</si>
  <si>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</si>
  <si>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</si>
  <si>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</si>
  <si>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</si>
  <si>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</si>
  <si>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</si>
  <si>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</si>
  <si>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</si>
  <si>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</si>
  <si>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</si>
  <si>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</si>
  <si>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</si>
  <si>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</si>
  <si>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</si>
  <si>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</si>
  <si>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</si>
  <si>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</si>
  <si>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</si>
  <si>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</si>
  <si>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</si>
  <si>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</si>
  <si>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</si>
  <si>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</si>
  <si>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</si>
  <si>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</si>
  <si>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</si>
  <si>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</si>
  <si>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</si>
  <si>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</si>
  <si>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</si>
  <si>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</si>
  <si>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</si>
  <si>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</si>
  <si>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</si>
  <si>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</si>
  <si>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</si>
  <si>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</si>
  <si>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</si>
  <si>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</si>
  <si>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</si>
  <si>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</si>
  <si>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</si>
  <si>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</si>
  <si>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</si>
  <si>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</si>
  <si>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</si>
  <si>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</si>
  <si>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</si>
  <si>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</si>
  <si>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</si>
  <si>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</si>
  <si>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</si>
  <si>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</si>
  <si>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</si>
  <si>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</si>
  <si>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</si>
  <si>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</si>
  <si>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</si>
  <si>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</si>
  <si>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</si>
  <si>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</si>
  <si>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</si>
  <si>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</si>
  <si>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</si>
  <si>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</si>
  <si>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</si>
  <si>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</si>
  <si>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</si>
  <si>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</si>
  <si>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</si>
  <si>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</si>
  <si>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</si>
  <si>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</si>
  <si>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</si>
  <si>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</si>
  <si>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</si>
  <si>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</si>
  <si>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</si>
  <si>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</si>
  <si>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</si>
  <si>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</si>
  <si>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</si>
  <si>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</si>
  <si>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</si>
  <si>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</si>
  <si>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</si>
  <si>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</si>
  <si>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</si>
  <si>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</si>
  <si>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</si>
  <si>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</si>
  <si>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</si>
  <si>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</si>
  <si>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</si>
  <si>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</si>
  <si>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</si>
  <si>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</si>
  <si>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</si>
  <si>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</si>
  <si>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</si>
  <si>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</si>
  <si>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</si>
  <si>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</si>
  <si>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</si>
  <si>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</si>
  <si>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</si>
  <si>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</si>
  <si>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</si>
  <si>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</si>
  <si>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</si>
  <si>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</si>
  <si>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</si>
  <si>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</si>
  <si>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</si>
  <si>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</si>
  <si>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</si>
  <si>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</si>
  <si>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</si>
  <si>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</si>
  <si>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</si>
  <si>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</si>
  <si>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</si>
  <si>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</si>
  <si>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</si>
  <si>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</si>
  <si>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</si>
  <si>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</si>
  <si>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</si>
  <si>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</si>
  <si>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</si>
  <si>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</si>
  <si>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</si>
  <si>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</si>
  <si>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</si>
  <si>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</si>
  <si>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</si>
  <si>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</si>
  <si>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</si>
  <si>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</si>
  <si>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</si>
  <si>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</si>
  <si>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</si>
  <si>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</si>
  <si>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</si>
  <si>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</si>
  <si>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</si>
  <si>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</si>
  <si>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</si>
  <si>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</si>
  <si>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</si>
  <si>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</si>
  <si>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</si>
  <si>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</si>
  <si>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</si>
  <si>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</si>
  <si>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</si>
  <si>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</si>
  <si>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</si>
  <si>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</si>
  <si>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</si>
  <si>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</si>
  <si>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</si>
  <si>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</si>
  <si>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</si>
  <si>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</si>
  <si>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</si>
  <si>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</si>
  <si>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</si>
  <si>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</si>
  <si>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</si>
  <si>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</si>
  <si>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</si>
  <si>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</si>
  <si>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</si>
  <si>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</si>
  <si>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</si>
  <si>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</si>
  <si>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</si>
  <si>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</si>
  <si>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</si>
  <si>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</si>
  <si>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</si>
  <si>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</si>
  <si>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</si>
  <si>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</si>
  <si>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</si>
  <si>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</si>
  <si>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</si>
  <si>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</si>
  <si>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</si>
  <si>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</si>
  <si>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</si>
  <si>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</si>
  <si>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</si>
  <si>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</si>
  <si>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</si>
  <si>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</si>
  <si>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</si>
  <si>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</si>
  <si>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</si>
  <si>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</si>
  <si>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</si>
  <si>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</si>
  <si>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</si>
  <si>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</si>
  <si>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</si>
  <si>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</si>
  <si>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</si>
  <si>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</si>
  <si>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</si>
  <si>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</si>
  <si>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</si>
  <si>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</si>
  <si>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</si>
  <si>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</si>
  <si>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</si>
  <si>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</si>
  <si>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</si>
  <si>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</si>
  <si>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</si>
  <si>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</si>
  <si>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</si>
  <si>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</si>
  <si>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</si>
  <si>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</si>
  <si>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</si>
  <si>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</si>
  <si>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</si>
  <si>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</si>
  <si>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</si>
  <si>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</si>
  <si>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</si>
  <si>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</si>
  <si>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</si>
  <si>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</si>
  <si>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</si>
  <si>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</si>
  <si>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</si>
  <si>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</si>
  <si>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</si>
  <si>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</si>
  <si>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</si>
  <si>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</si>
  <si>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</si>
  <si>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</si>
  <si>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</si>
  <si>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</si>
  <si>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</si>
  <si>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</si>
  <si>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</si>
  <si>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</si>
  <si>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</si>
  <si>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</si>
  <si>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</si>
  <si>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</si>
  <si>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</si>
  <si>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</si>
  <si>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</si>
  <si>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</si>
  <si>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</si>
  <si>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</si>
  <si>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</si>
  <si>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</si>
  <si>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</si>
  <si>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</si>
  <si>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</si>
  <si>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</si>
  <si>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</si>
  <si>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</si>
  <si>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</si>
  <si>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</si>
  <si>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</si>
  <si>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</si>
  <si>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</si>
  <si>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</si>
  <si>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</si>
  <si>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</si>
  <si>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</si>
  <si>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</si>
  <si>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</si>
  <si>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</si>
  <si>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</si>
  <si>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</si>
  <si>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</si>
  <si>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</si>
  <si>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</si>
  <si>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</si>
  <si>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</si>
  <si>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</si>
  <si>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</si>
  <si>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</si>
  <si>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</si>
  <si>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</si>
  <si>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</si>
  <si>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</si>
  <si>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</si>
  <si>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</si>
  <si>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</si>
  <si>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</si>
  <si>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</si>
  <si>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</si>
  <si>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</si>
  <si>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</si>
  <si>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</si>
  <si>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</si>
  <si>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</si>
  <si>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</si>
  <si>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</si>
  <si>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</si>
  <si>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</si>
  <si>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</si>
  <si>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</si>
  <si>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</si>
  <si>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</si>
  <si>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</si>
  <si>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</si>
  <si>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</si>
  <si>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</si>
  <si>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</si>
  <si>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</si>
  <si>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</si>
  <si>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</si>
  <si>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</si>
  <si>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</si>
  <si>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</si>
  <si>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</si>
  <si>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</si>
  <si>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</si>
  <si>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</si>
  <si>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</si>
  <si>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</si>
  <si>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</si>
  <si>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</si>
  <si>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</si>
  <si>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</si>
  <si>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</si>
  <si>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</si>
  <si>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</si>
  <si>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</si>
  <si>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</si>
  <si>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</si>
  <si>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</si>
  <si>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</si>
  <si>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</si>
  <si>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</si>
  <si>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</si>
  <si>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</si>
  <si>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</si>
  <si>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</si>
  <si>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</si>
  <si>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</si>
  <si>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</si>
  <si>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</si>
  <si>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</si>
  <si>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</si>
  <si>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</si>
  <si>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</si>
  <si>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</si>
  <si>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</si>
  <si>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</si>
  <si>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</si>
  <si>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</si>
  <si>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</si>
  <si>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</si>
  <si>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</si>
  <si>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</si>
  <si>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</si>
  <si>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</si>
  <si>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</si>
  <si>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</si>
  <si>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</si>
  <si>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</si>
  <si>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</si>
  <si>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</si>
  <si>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</si>
  <si>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</si>
  <si>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</si>
  <si>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</si>
  <si>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</si>
  <si>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</si>
  <si>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</si>
  <si>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</si>
  <si>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</si>
  <si>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</si>
  <si>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</si>
  <si>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</si>
  <si>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</si>
  <si>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</si>
  <si>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</si>
  <si>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</si>
  <si>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</si>
  <si>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</si>
  <si>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</si>
  <si>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</si>
  <si>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</si>
  <si>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</si>
  <si>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</si>
  <si>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</si>
  <si>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</si>
  <si>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</si>
  <si>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</si>
  <si>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</si>
  <si>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</si>
  <si>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</si>
  <si>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</si>
  <si>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</si>
  <si>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</si>
  <si>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</si>
  <si>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</si>
  <si>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</si>
  <si>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</si>
  <si>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</si>
  <si>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</si>
  <si>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</si>
  <si>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</si>
  <si>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</si>
  <si>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</si>
  <si>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</si>
  <si>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</si>
  <si>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</si>
  <si>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</si>
  <si>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</si>
  <si>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</si>
  <si>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</si>
  <si>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</si>
  <si>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</si>
  <si>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</si>
  <si>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</si>
  <si>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</si>
  <si>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</si>
  <si>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</si>
  <si>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</si>
  <si>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</si>
  <si>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</si>
  <si>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</si>
  <si>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</si>
  <si>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</si>
  <si>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</si>
  <si>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</si>
  <si>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</si>
  <si>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</si>
  <si>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</si>
  <si>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</si>
  <si>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</si>
  <si>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</si>
  <si>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</si>
  <si>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</si>
  <si>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</si>
  <si>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</si>
  <si>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</si>
  <si>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</si>
  <si>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</si>
  <si>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</si>
  <si>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</si>
  <si>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</si>
  <si>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</si>
  <si>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</si>
  <si>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</si>
  <si>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</si>
  <si>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</si>
  <si>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</si>
  <si>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</si>
  <si>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</si>
  <si>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</si>
  <si>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</si>
  <si>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</si>
  <si>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</si>
  <si>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</si>
  <si>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</si>
  <si>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</si>
  <si>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</si>
  <si>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</si>
  <si>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</si>
  <si>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</si>
  <si>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</si>
  <si>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</si>
  <si>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</si>
  <si>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</si>
  <si>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</si>
  <si>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</si>
  <si>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</si>
  <si>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</si>
  <si>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</si>
  <si>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</si>
  <si>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</si>
  <si>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</si>
  <si>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</si>
  <si>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</si>
  <si>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</si>
  <si>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</si>
  <si>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</si>
  <si>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</si>
  <si>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</si>
  <si>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</si>
  <si>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</si>
  <si>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</si>
  <si>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</si>
  <si>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</si>
  <si>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</si>
  <si>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</si>
  <si>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</si>
  <si>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</si>
  <si>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</si>
  <si>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</si>
  <si>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</si>
  <si>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</si>
  <si>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</si>
  <si>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</si>
  <si>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</si>
  <si>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</si>
  <si>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</si>
  <si>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</si>
  <si>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</si>
  <si>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</si>
  <si>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</si>
  <si>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</si>
  <si>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</si>
  <si>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</si>
  <si>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</si>
  <si>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</si>
  <si>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</si>
  <si>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</si>
  <si>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</si>
  <si>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</si>
  <si>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</si>
  <si>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</si>
  <si>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</si>
  <si>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</si>
  <si>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</si>
  <si>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</si>
  <si>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</si>
  <si>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</si>
  <si>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</si>
  <si>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</si>
  <si>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</si>
  <si>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</si>
  <si>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</si>
  <si>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</si>
  <si>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</si>
  <si>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</si>
  <si>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</si>
  <si>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</si>
  <si>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</si>
  <si>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</si>
  <si>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</si>
  <si>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</si>
  <si>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</si>
  <si>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</si>
  <si>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</si>
  <si>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</si>
  <si>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</si>
  <si>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</si>
  <si>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</si>
  <si>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</si>
  <si>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</si>
  <si>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</si>
  <si>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</si>
  <si>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</si>
  <si>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</si>
  <si>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</si>
  <si>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</si>
  <si>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</si>
  <si>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</si>
  <si>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</si>
  <si>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</si>
  <si>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</si>
  <si>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</si>
  <si>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</si>
  <si>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</si>
  <si>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</si>
  <si>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</si>
  <si>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</si>
  <si>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</si>
  <si>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</si>
  <si>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</si>
  <si>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</si>
  <si>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</si>
  <si>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</si>
  <si>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</si>
  <si>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</si>
  <si>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</si>
  <si>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</si>
  <si>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</si>
  <si>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</si>
  <si>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DRUGA EKONOMSKA ŠKOLA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</si>
</sst>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1802326.39</v>
      </c>
      <c r="D2" s="6">
        <f>'PR-RAS'!E6</f>
        <v>2054267.57</v>
      </c>
      <c r="E2" s="6">
        <v>0</v>
      </c>
      <c r="F2" s="6">
        <v>0</v>
      </c>
      <c r="G2" s="7">
        <f t="shared" ref="G2:G264" si="0">(B2/1000)*(C2*1+D2*2)</f>
        <v>5910.8615300000001</v>
      </c>
      <c r="H2" s="7">
        <f t="shared" ref="H2:H264" si="1">ABS(C2-ROUND(C2,0))+ABS(D2-ROUND(D2,0))</f>
        <v>0.81999999983236194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1551020.39</v>
      </c>
      <c r="D46" s="1">
        <f>'PR-RAS'!E50</f>
        <v>1838647.85</v>
      </c>
      <c r="E46" s="1">
        <v>0</v>
      </c>
      <c r="F46" s="1">
        <v>0</v>
      </c>
      <c r="G46" s="2">
        <f t="shared" si="0"/>
        <v>235274.22404999999</v>
      </c>
      <c r="H46" s="2">
        <f t="shared" si="1"/>
        <v>0.53999999980442226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1483710.19</v>
      </c>
      <c r="D64" s="1">
        <f>'PR-RAS'!E68</f>
        <v>1768392.25</v>
      </c>
      <c r="E64" s="1">
        <v>0</v>
      </c>
      <c r="F64" s="1">
        <v>0</v>
      </c>
      <c r="G64" s="2">
        <f t="shared" si="0"/>
        <v>316291.16546999995</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1483047.19</v>
      </c>
      <c r="D65" s="1">
        <f>'PR-RAS'!E69</f>
        <v>1767729.25</v>
      </c>
      <c r="E65" s="1">
        <v>0</v>
      </c>
      <c r="F65" s="1">
        <v>0</v>
      </c>
      <c r="G65" s="2">
        <f t="shared" si="0"/>
        <v>321184.36416</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v>
      </c>
      <c r="D66" s="1">
        <f>'PR-RAS'!E70</f>
        <v>663</v>
      </c>
      <c r="E66" s="1">
        <v>0</v>
      </c>
      <c r="F66" s="1">
        <v>0</v>
      </c>
      <c r="G66" s="2">
        <f t="shared" si="0"/>
        <v>129.285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67310.2</v>
      </c>
      <c r="D70" s="1">
        <f>'PR-RAS'!E74</f>
        <v>70255.600000000006</v>
      </c>
      <c r="E70" s="1">
        <v>0</v>
      </c>
      <c r="F70" s="1">
        <v>0</v>
      </c>
      <c r="G70" s="2">
        <f t="shared" si="0"/>
        <v>14339.676600000003</v>
      </c>
      <c r="H70" s="2">
        <f t="shared" si="1"/>
        <v>0.59999999999126885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67310.2</v>
      </c>
      <c r="D71" s="1">
        <f>'PR-RAS'!E75</f>
        <v>70255.600000000006</v>
      </c>
      <c r="E71" s="1">
        <v>0</v>
      </c>
      <c r="F71" s="1">
        <v>0</v>
      </c>
      <c r="G71" s="2">
        <f t="shared" si="0"/>
        <v>14547.498000000003</v>
      </c>
      <c r="H71" s="2">
        <f t="shared" si="1"/>
        <v>0.59999999999126885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20.6</v>
      </c>
      <c r="D78" s="1">
        <f>'PR-RAS'!E82</f>
        <v>54.38</v>
      </c>
      <c r="E78" s="1">
        <v>0</v>
      </c>
      <c r="F78" s="1">
        <v>0</v>
      </c>
      <c r="G78" s="2">
        <f t="shared" si="0"/>
        <v>9.9607200000000002</v>
      </c>
      <c r="H78" s="2">
        <f t="shared" si="1"/>
        <v>0.78000000000000114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20.6</v>
      </c>
      <c r="D79" s="1">
        <f>'PR-RAS'!E83</f>
        <v>54.38</v>
      </c>
      <c r="E79" s="1">
        <v>0</v>
      </c>
      <c r="F79" s="1">
        <v>0</v>
      </c>
      <c r="G79" s="2">
        <f t="shared" si="0"/>
        <v>10.09008</v>
      </c>
      <c r="H79" s="2">
        <f t="shared" si="1"/>
        <v>0.78000000000000114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20.6</v>
      </c>
      <c r="D81" s="1">
        <f>'PR-RAS'!E85</f>
        <v>54.38</v>
      </c>
      <c r="E81" s="1">
        <v>0</v>
      </c>
      <c r="F81" s="1">
        <v>0</v>
      </c>
      <c r="G81" s="2">
        <f t="shared" si="0"/>
        <v>10.348800000000001</v>
      </c>
      <c r="H81" s="2">
        <f t="shared" si="1"/>
        <v>0.78000000000000114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4622.8500000000004</v>
      </c>
      <c r="D102" s="1">
        <f>'PR-RAS'!E106</f>
        <v>409</v>
      </c>
      <c r="E102" s="1">
        <v>0</v>
      </c>
      <c r="F102" s="1">
        <v>0</v>
      </c>
      <c r="G102" s="2">
        <f t="shared" si="0"/>
        <v>549.5258500000001</v>
      </c>
      <c r="H102" s="2">
        <f t="shared" si="1"/>
        <v>0.1499999999996362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4622.8500000000004</v>
      </c>
      <c r="D108" s="1">
        <f>'PR-RAS'!E112</f>
        <v>409</v>
      </c>
      <c r="E108" s="1">
        <v>0</v>
      </c>
      <c r="F108" s="1">
        <v>0</v>
      </c>
      <c r="G108" s="2">
        <f t="shared" si="0"/>
        <v>582.17095000000006</v>
      </c>
      <c r="H108" s="2">
        <f t="shared" si="1"/>
        <v>0.1499999999996362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4622.8500000000004</v>
      </c>
      <c r="D113" s="1">
        <f>'PR-RAS'!E117</f>
        <v>409</v>
      </c>
      <c r="E113" s="1">
        <v>0</v>
      </c>
      <c r="F113" s="1">
        <v>0</v>
      </c>
      <c r="G113" s="2">
        <f t="shared" si="0"/>
        <v>609.37520000000006</v>
      </c>
      <c r="H113" s="2">
        <f t="shared" si="1"/>
        <v>0.1499999999996362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16156.14</v>
      </c>
      <c r="D120" s="1">
        <f>'PR-RAS'!E124</f>
        <v>15211.119999999999</v>
      </c>
      <c r="E120" s="1">
        <v>0</v>
      </c>
      <c r="F120" s="1">
        <v>0</v>
      </c>
      <c r="G120" s="2">
        <f t="shared" si="0"/>
        <v>5542.8272199999992</v>
      </c>
      <c r="H120" s="2">
        <f t="shared" si="1"/>
        <v>0.25999999999839929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6956.14</v>
      </c>
      <c r="D121" s="1">
        <f>'PR-RAS'!E125</f>
        <v>6861.12</v>
      </c>
      <c r="E121" s="1">
        <v>0</v>
      </c>
      <c r="F121" s="1">
        <v>0</v>
      </c>
      <c r="G121" s="2">
        <f t="shared" si="0"/>
        <v>2481.4056</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6956.14</v>
      </c>
      <c r="D123" s="1">
        <f>'PR-RAS'!E127</f>
        <v>6861.12</v>
      </c>
      <c r="E123" s="1">
        <v>0</v>
      </c>
      <c r="F123" s="1">
        <v>0</v>
      </c>
      <c r="G123" s="2">
        <f t="shared" si="0"/>
        <v>2522.7623600000002</v>
      </c>
      <c r="H123" s="2">
        <f t="shared" si="1"/>
        <v>0.26000000000021828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9200</v>
      </c>
      <c r="D124" s="1">
        <f>'PR-RAS'!E128</f>
        <v>8350</v>
      </c>
      <c r="E124" s="1">
        <v>0</v>
      </c>
      <c r="F124" s="1">
        <v>0</v>
      </c>
      <c r="G124" s="2">
        <f t="shared" si="0"/>
        <v>3185.7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9200</v>
      </c>
      <c r="D125" s="1">
        <f>'PR-RAS'!E129</f>
        <v>8350</v>
      </c>
      <c r="E125" s="1">
        <v>0</v>
      </c>
      <c r="F125" s="1">
        <v>0</v>
      </c>
      <c r="G125" s="2">
        <f t="shared" si="0"/>
        <v>3211.6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230506.41</v>
      </c>
      <c r="D129" s="1">
        <f>'PR-RAS'!E133</f>
        <v>199945.22</v>
      </c>
      <c r="E129" s="1">
        <v>0</v>
      </c>
      <c r="F129" s="1">
        <v>0</v>
      </c>
      <c r="G129" s="2">
        <f t="shared" si="0"/>
        <v>80690.796799999996</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230506.41</v>
      </c>
      <c r="D130" s="1">
        <f>'PR-RAS'!E134</f>
        <v>199945.22</v>
      </c>
      <c r="E130" s="1">
        <v>0</v>
      </c>
      <c r="F130" s="1">
        <v>0</v>
      </c>
      <c r="G130" s="2">
        <f t="shared" si="0"/>
        <v>81321.193650000001</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164623.16</v>
      </c>
      <c r="D131" s="1">
        <f>'PR-RAS'!E135</f>
        <v>134754.69</v>
      </c>
      <c r="E131" s="1">
        <v>0</v>
      </c>
      <c r="F131" s="1">
        <v>0</v>
      </c>
      <c r="G131" s="2">
        <f t="shared" si="0"/>
        <v>56437.230200000005</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65883.25</v>
      </c>
      <c r="D132" s="1">
        <f>'PR-RAS'!E136</f>
        <v>65190.53</v>
      </c>
      <c r="E132" s="1">
        <v>0</v>
      </c>
      <c r="F132" s="1">
        <v>0</v>
      </c>
      <c r="G132" s="2">
        <f t="shared" si="0"/>
        <v>25710.624609999999</v>
      </c>
      <c r="H132" s="2">
        <f t="shared" si="1"/>
        <v>0.72000000000116415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1722644.36</v>
      </c>
      <c r="D147" s="1">
        <f>'PR-RAS'!E151</f>
        <v>1991037.9799999997</v>
      </c>
      <c r="E147" s="1">
        <v>0</v>
      </c>
      <c r="F147" s="1">
        <v>0</v>
      </c>
      <c r="G147" s="2">
        <f t="shared" si="0"/>
        <v>832889.16671999986</v>
      </c>
      <c r="H147" s="2">
        <f t="shared" si="1"/>
        <v>0.38000000035390258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1515875.6600000001</v>
      </c>
      <c r="D148" s="1">
        <f>'PR-RAS'!E152</f>
        <v>1807517.74</v>
      </c>
      <c r="E148" s="1">
        <v>0</v>
      </c>
      <c r="F148" s="1">
        <v>0</v>
      </c>
      <c r="G148" s="2">
        <f t="shared" si="0"/>
        <v>754243.93758000003</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1246416.07</v>
      </c>
      <c r="D149" s="1">
        <f>'PR-RAS'!E153</f>
        <v>1486983.27</v>
      </c>
      <c r="E149" s="1">
        <v>0</v>
      </c>
      <c r="F149" s="1">
        <v>0</v>
      </c>
      <c r="G149" s="2">
        <f t="shared" si="0"/>
        <v>624616.62627999997</v>
      </c>
      <c r="H149" s="2">
        <f t="shared" si="1"/>
        <v>0.34000000008381903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1180603.5</v>
      </c>
      <c r="D150" s="1">
        <f>'PR-RAS'!E154</f>
        <v>1398983.65</v>
      </c>
      <c r="E150" s="1">
        <v>0</v>
      </c>
      <c r="F150" s="1">
        <v>0</v>
      </c>
      <c r="G150" s="2">
        <f t="shared" si="0"/>
        <v>592807.04919999989</v>
      </c>
      <c r="H150" s="2">
        <f t="shared" si="1"/>
        <v>0.85000000009313226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32844.559999999998</v>
      </c>
      <c r="D152" s="1">
        <f>'PR-RAS'!E156</f>
        <v>43438.53</v>
      </c>
      <c r="E152" s="1">
        <v>0</v>
      </c>
      <c r="F152" s="1">
        <v>0</v>
      </c>
      <c r="G152" s="2">
        <f t="shared" si="0"/>
        <v>18077.964619999999</v>
      </c>
      <c r="H152" s="2">
        <f t="shared" si="1"/>
        <v>0.91000000000349246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32968.01</v>
      </c>
      <c r="D153" s="1">
        <f>'PR-RAS'!E157</f>
        <v>44561.09</v>
      </c>
      <c r="E153" s="1">
        <v>0</v>
      </c>
      <c r="F153" s="1">
        <v>0</v>
      </c>
      <c r="G153" s="2">
        <f t="shared" si="0"/>
        <v>18557.708879999998</v>
      </c>
      <c r="H153" s="2">
        <f t="shared" si="1"/>
        <v>9.9999999998544808E-2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63893.59</v>
      </c>
      <c r="D154" s="1">
        <f>'PR-RAS'!E158</f>
        <v>73514.13</v>
      </c>
      <c r="E154" s="1">
        <v>0</v>
      </c>
      <c r="F154" s="1">
        <v>0</v>
      </c>
      <c r="G154" s="2">
        <f t="shared" si="0"/>
        <v>32271.04305</v>
      </c>
      <c r="H154" s="2">
        <f t="shared" si="1"/>
        <v>0.54000000000814907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205566</v>
      </c>
      <c r="D155" s="1">
        <f>'PR-RAS'!E159</f>
        <v>247020.34</v>
      </c>
      <c r="E155" s="1">
        <v>0</v>
      </c>
      <c r="F155" s="1">
        <v>0</v>
      </c>
      <c r="G155" s="2">
        <f t="shared" si="0"/>
        <v>107739.42871999998</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205566</v>
      </c>
      <c r="D157" s="1">
        <f>'PR-RAS'!E161</f>
        <v>247020.34</v>
      </c>
      <c r="E157" s="1">
        <v>0</v>
      </c>
      <c r="F157" s="1">
        <v>0</v>
      </c>
      <c r="G157" s="2">
        <f t="shared" si="0"/>
        <v>109138.64207999999</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203017.32000000004</v>
      </c>
      <c r="D159" s="1">
        <f>'PR-RAS'!E163</f>
        <v>180096.16999999998</v>
      </c>
      <c r="E159" s="1">
        <v>0</v>
      </c>
      <c r="F159" s="1">
        <v>0</v>
      </c>
      <c r="G159" s="2">
        <f t="shared" si="0"/>
        <v>88987.126280000011</v>
      </c>
      <c r="H159" s="2">
        <f t="shared" si="1"/>
        <v>0.4900000000197906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82638.390000000014</v>
      </c>
      <c r="D160" s="1">
        <f>'PR-RAS'!E164</f>
        <v>68492.820000000007</v>
      </c>
      <c r="E160" s="1">
        <v>0</v>
      </c>
      <c r="F160" s="1">
        <v>0</v>
      </c>
      <c r="G160" s="2">
        <f t="shared" si="0"/>
        <v>34920.220770000007</v>
      </c>
      <c r="H160" s="2">
        <f t="shared" si="1"/>
        <v>0.57000000000698492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12270.73</v>
      </c>
      <c r="D161" s="1">
        <f>'PR-RAS'!E165</f>
        <v>11712.24</v>
      </c>
      <c r="E161" s="1">
        <v>0</v>
      </c>
      <c r="F161" s="1">
        <v>0</v>
      </c>
      <c r="G161" s="2">
        <f t="shared" si="0"/>
        <v>5711.2335999999996</v>
      </c>
      <c r="H161" s="2">
        <f t="shared" si="1"/>
        <v>0.51000000000021828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35296.120000000003</v>
      </c>
      <c r="D162" s="1">
        <f>'PR-RAS'!E166</f>
        <v>32864.120000000003</v>
      </c>
      <c r="E162" s="1">
        <v>0</v>
      </c>
      <c r="F162" s="1">
        <v>0</v>
      </c>
      <c r="G162" s="2">
        <f t="shared" si="0"/>
        <v>16264.921960000003</v>
      </c>
      <c r="H162" s="2">
        <f t="shared" si="1"/>
        <v>0.24000000000523869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34855.82</v>
      </c>
      <c r="D163" s="1">
        <f>'PR-RAS'!E167</f>
        <v>23770.68</v>
      </c>
      <c r="E163" s="1">
        <v>0</v>
      </c>
      <c r="F163" s="1">
        <v>0</v>
      </c>
      <c r="G163" s="2">
        <f t="shared" si="0"/>
        <v>13348.343159999999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215.72</v>
      </c>
      <c r="D164" s="1">
        <f>'PR-RAS'!E168</f>
        <v>145.78</v>
      </c>
      <c r="E164" s="1">
        <v>0</v>
      </c>
      <c r="F164" s="1">
        <v>0</v>
      </c>
      <c r="G164" s="2">
        <f t="shared" si="0"/>
        <v>82.686639999999997</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20430.169999999998</v>
      </c>
      <c r="D165" s="1">
        <f>'PR-RAS'!E169</f>
        <v>16852.09</v>
      </c>
      <c r="E165" s="1">
        <v>0</v>
      </c>
      <c r="F165" s="1">
        <v>0</v>
      </c>
      <c r="G165" s="2">
        <f t="shared" si="0"/>
        <v>8878.0334000000003</v>
      </c>
      <c r="H165" s="2">
        <f t="shared" si="1"/>
        <v>0.25999999999839929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17890.77</v>
      </c>
      <c r="D166" s="1">
        <f>'PR-RAS'!E170</f>
        <v>14255.04</v>
      </c>
      <c r="E166" s="1">
        <v>0</v>
      </c>
      <c r="F166" s="1">
        <v>0</v>
      </c>
      <c r="G166" s="2">
        <f t="shared" si="0"/>
        <v>7656.1402500000013</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1239.73</v>
      </c>
      <c r="D169" s="1">
        <f>'PR-RAS'!E173</f>
        <v>948.89</v>
      </c>
      <c r="E169" s="1">
        <v>0</v>
      </c>
      <c r="F169" s="1">
        <v>0</v>
      </c>
      <c r="G169" s="2">
        <f t="shared" si="0"/>
        <v>527.1016800000001</v>
      </c>
      <c r="H169" s="2">
        <f t="shared" si="1"/>
        <v>0.37999999999999545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456.5</v>
      </c>
      <c r="D170" s="1">
        <f>'PR-RAS'!E174</f>
        <v>1288.02</v>
      </c>
      <c r="E170" s="1">
        <v>0</v>
      </c>
      <c r="F170" s="1">
        <v>0</v>
      </c>
      <c r="G170" s="2">
        <f t="shared" si="0"/>
        <v>512.49926000000005</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843.17</v>
      </c>
      <c r="D172" s="1">
        <f>'PR-RAS'!E176</f>
        <v>360.14</v>
      </c>
      <c r="E172" s="1">
        <v>0</v>
      </c>
      <c r="F172" s="1">
        <v>0</v>
      </c>
      <c r="G172" s="2">
        <f t="shared" si="0"/>
        <v>267.34994999999998</v>
      </c>
      <c r="H172" s="2">
        <f t="shared" si="1"/>
        <v>0.30999999999994543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34751.329999999994</v>
      </c>
      <c r="D173" s="1">
        <f>'PR-RAS'!E177</f>
        <v>36526.9</v>
      </c>
      <c r="E173" s="1">
        <v>0</v>
      </c>
      <c r="F173" s="1">
        <v>0</v>
      </c>
      <c r="G173" s="2">
        <f t="shared" si="0"/>
        <v>18542.482359999998</v>
      </c>
      <c r="H173" s="2">
        <f t="shared" si="1"/>
        <v>0.42999999999301508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1125.1500000000001</v>
      </c>
      <c r="D174" s="1">
        <f>'PR-RAS'!E178</f>
        <v>960.78</v>
      </c>
      <c r="E174" s="1">
        <v>0</v>
      </c>
      <c r="F174" s="1">
        <v>0</v>
      </c>
      <c r="G174" s="2">
        <f t="shared" si="0"/>
        <v>527.08082999999999</v>
      </c>
      <c r="H174" s="2">
        <f t="shared" si="1"/>
        <v>0.37000000000011823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4172.59</v>
      </c>
      <c r="D175" s="1">
        <f>'PR-RAS'!E179</f>
        <v>17389.66</v>
      </c>
      <c r="E175" s="1">
        <v>0</v>
      </c>
      <c r="F175" s="1">
        <v>0</v>
      </c>
      <c r="G175" s="2">
        <f t="shared" si="0"/>
        <v>6777.6323400000001</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127.44</v>
      </c>
      <c r="E176" s="1">
        <v>0</v>
      </c>
      <c r="F176" s="1">
        <v>0</v>
      </c>
      <c r="G176" s="2">
        <f t="shared" si="0"/>
        <v>66.905999999999992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6827.37</v>
      </c>
      <c r="D177" s="1">
        <f>'PR-RAS'!E181</f>
        <v>5993.27</v>
      </c>
      <c r="E177" s="1">
        <v>0</v>
      </c>
      <c r="F177" s="1">
        <v>0</v>
      </c>
      <c r="G177" s="2">
        <f t="shared" si="0"/>
        <v>3311.2481599999996</v>
      </c>
      <c r="H177" s="2">
        <f t="shared" si="1"/>
        <v>0.64000000000032742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6409.28</v>
      </c>
      <c r="D179" s="1">
        <f>'PR-RAS'!E183</f>
        <v>0</v>
      </c>
      <c r="E179" s="1">
        <v>0</v>
      </c>
      <c r="F179" s="1">
        <v>0</v>
      </c>
      <c r="G179" s="2">
        <f t="shared" si="0"/>
        <v>1140.8518399999998</v>
      </c>
      <c r="H179" s="2">
        <f t="shared" si="1"/>
        <v>0.27999999999974534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4447.58</v>
      </c>
      <c r="D180" s="1">
        <f>'PR-RAS'!E184</f>
        <v>6090.97</v>
      </c>
      <c r="E180" s="1">
        <v>0</v>
      </c>
      <c r="F180" s="1">
        <v>0</v>
      </c>
      <c r="G180" s="2">
        <f t="shared" si="0"/>
        <v>2976.68408</v>
      </c>
      <c r="H180" s="2">
        <f t="shared" si="1"/>
        <v>0.4499999999998181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2129.9899999999998</v>
      </c>
      <c r="D181" s="1">
        <f>'PR-RAS'!E185</f>
        <v>2129.9899999999998</v>
      </c>
      <c r="E181" s="1">
        <v>0</v>
      </c>
      <c r="F181" s="1">
        <v>0</v>
      </c>
      <c r="G181" s="2">
        <f t="shared" si="0"/>
        <v>1150.1945999999998</v>
      </c>
      <c r="H181" s="2">
        <f t="shared" si="1"/>
        <v>2.0000000000436557E-2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9511.93</v>
      </c>
      <c r="D182" s="1">
        <f>'PR-RAS'!E186</f>
        <v>3834.79</v>
      </c>
      <c r="E182" s="1">
        <v>0</v>
      </c>
      <c r="F182" s="1">
        <v>0</v>
      </c>
      <c r="G182" s="2">
        <f t="shared" si="0"/>
        <v>3109.8533100000004</v>
      </c>
      <c r="H182" s="2">
        <f t="shared" si="1"/>
        <v>0.27999999999974534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45038.080000000002</v>
      </c>
      <c r="D183" s="1">
        <f>'PR-RAS'!E187</f>
        <v>41285.589999999997</v>
      </c>
      <c r="E183" s="1">
        <v>0</v>
      </c>
      <c r="F183" s="1">
        <v>0</v>
      </c>
      <c r="G183" s="2">
        <f t="shared" si="0"/>
        <v>23224.885319999998</v>
      </c>
      <c r="H183" s="2">
        <f t="shared" si="1"/>
        <v>0.49000000000523869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20159.349999999999</v>
      </c>
      <c r="D184" s="1">
        <f>'PR-RAS'!E188</f>
        <v>16938.77</v>
      </c>
      <c r="E184" s="1">
        <v>0</v>
      </c>
      <c r="F184" s="1">
        <v>0</v>
      </c>
      <c r="G184" s="2">
        <f t="shared" si="0"/>
        <v>9888.7508699999998</v>
      </c>
      <c r="H184" s="2">
        <f t="shared" si="1"/>
        <v>0.57999999999810825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4042.41</v>
      </c>
      <c r="D185" s="1">
        <f>'PR-RAS'!E189</f>
        <v>4684.5600000000004</v>
      </c>
      <c r="E185" s="1">
        <v>0</v>
      </c>
      <c r="F185" s="1">
        <v>0</v>
      </c>
      <c r="G185" s="2">
        <f t="shared" si="0"/>
        <v>2467.7215200000001</v>
      </c>
      <c r="H185" s="2">
        <f t="shared" si="1"/>
        <v>0.8499999999994543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3467.49</v>
      </c>
      <c r="D187" s="1">
        <f>'PR-RAS'!E191</f>
        <v>1045.78</v>
      </c>
      <c r="E187" s="1">
        <v>0</v>
      </c>
      <c r="F187" s="1">
        <v>0</v>
      </c>
      <c r="G187" s="2">
        <f t="shared" si="0"/>
        <v>1033.9832999999999</v>
      </c>
      <c r="H187" s="2">
        <f t="shared" si="1"/>
        <v>0.70999999999980901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129.37</v>
      </c>
      <c r="D188" s="1">
        <f>'PR-RAS'!E192</f>
        <v>80</v>
      </c>
      <c r="E188" s="1">
        <v>0</v>
      </c>
      <c r="F188" s="1">
        <v>0</v>
      </c>
      <c r="G188" s="2">
        <f t="shared" si="0"/>
        <v>54.112189999999998</v>
      </c>
      <c r="H188" s="2">
        <f t="shared" si="1"/>
        <v>0.37000000000000455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3981.05</v>
      </c>
      <c r="D189" s="1">
        <f>'PR-RAS'!E193</f>
        <v>4476.25</v>
      </c>
      <c r="E189" s="1">
        <v>0</v>
      </c>
      <c r="F189" s="1">
        <v>0</v>
      </c>
      <c r="G189" s="2">
        <f t="shared" si="0"/>
        <v>2431.5074</v>
      </c>
      <c r="H189" s="2">
        <f t="shared" si="1"/>
        <v>0.3000000000001819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1425.47</v>
      </c>
      <c r="D190" s="1">
        <f>'PR-RAS'!E194</f>
        <v>2024.48</v>
      </c>
      <c r="E190" s="1">
        <v>0</v>
      </c>
      <c r="F190" s="1">
        <v>0</v>
      </c>
      <c r="G190" s="2">
        <f t="shared" si="0"/>
        <v>1034.6672700000001</v>
      </c>
      <c r="H190" s="2">
        <f t="shared" si="1"/>
        <v>0.95000000000004547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7113.56</v>
      </c>
      <c r="D191" s="1">
        <f>'PR-RAS'!E195</f>
        <v>4627.7</v>
      </c>
      <c r="E191" s="1">
        <v>0</v>
      </c>
      <c r="F191" s="1">
        <v>0</v>
      </c>
      <c r="G191" s="2">
        <f t="shared" si="0"/>
        <v>3110.1023999999998</v>
      </c>
      <c r="H191" s="2">
        <f t="shared" si="1"/>
        <v>0.73999999999978172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2019.6899999999998</v>
      </c>
      <c r="D192" s="1">
        <f>'PR-RAS'!E196</f>
        <v>1922.18</v>
      </c>
      <c r="E192" s="1">
        <v>0</v>
      </c>
      <c r="F192" s="1">
        <v>0</v>
      </c>
      <c r="G192" s="2">
        <f t="shared" si="0"/>
        <v>1120.0335500000001</v>
      </c>
      <c r="H192" s="2">
        <f t="shared" si="1"/>
        <v>0.49000000000023647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2019.6899999999998</v>
      </c>
      <c r="D206" s="1">
        <f>'PR-RAS'!E210</f>
        <v>1922.18</v>
      </c>
      <c r="E206" s="1">
        <v>0</v>
      </c>
      <c r="F206" s="1">
        <v>0</v>
      </c>
      <c r="G206" s="2">
        <f t="shared" si="0"/>
        <v>1202.1302499999999</v>
      </c>
      <c r="H206" s="2">
        <f t="shared" si="1"/>
        <v>0.49000000000023647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1639.55</v>
      </c>
      <c r="D207" s="1">
        <f>'PR-RAS'!E211</f>
        <v>1851.92</v>
      </c>
      <c r="E207" s="1">
        <v>0</v>
      </c>
      <c r="F207" s="1">
        <v>0</v>
      </c>
      <c r="G207" s="2">
        <f t="shared" si="0"/>
        <v>1100.7383400000001</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12.84</v>
      </c>
      <c r="D209" s="1">
        <f>'PR-RAS'!E213</f>
        <v>5.56</v>
      </c>
      <c r="E209" s="1">
        <v>0</v>
      </c>
      <c r="F209" s="1">
        <v>0</v>
      </c>
      <c r="G209" s="2">
        <f t="shared" si="0"/>
        <v>4.9836799999999997</v>
      </c>
      <c r="H209" s="2">
        <f t="shared" si="1"/>
        <v>0.60000000000000053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367.3</v>
      </c>
      <c r="D210" s="1">
        <f>'PR-RAS'!E214</f>
        <v>64.7</v>
      </c>
      <c r="E210" s="1">
        <v>0</v>
      </c>
      <c r="F210" s="1">
        <v>0</v>
      </c>
      <c r="G210" s="2">
        <f t="shared" si="0"/>
        <v>103.81030000000001</v>
      </c>
      <c r="H210" s="2">
        <f t="shared" si="1"/>
        <v>0.60000000000000853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1731.69</v>
      </c>
      <c r="D259" s="1">
        <f>'PR-RAS'!E263</f>
        <v>1501.89</v>
      </c>
      <c r="E259" s="1">
        <v>0</v>
      </c>
      <c r="F259" s="1">
        <v>0</v>
      </c>
      <c r="G259" s="2">
        <f t="shared" si="0"/>
        <v>1221.75126</v>
      </c>
      <c r="H259" s="2">
        <f t="shared" si="1"/>
        <v>0.41999999999984539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1731.69</v>
      </c>
      <c r="D260" s="1">
        <f>'PR-RAS'!E264</f>
        <v>1501.89</v>
      </c>
      <c r="E260" s="1">
        <v>0</v>
      </c>
      <c r="F260" s="1">
        <v>0</v>
      </c>
      <c r="G260" s="2">
        <f t="shared" si="0"/>
        <v>1226.4867300000001</v>
      </c>
      <c r="H260" s="2">
        <f t="shared" si="1"/>
        <v>0.41999999999984539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1731.69</v>
      </c>
      <c r="D262" s="1">
        <f>'PR-RAS'!E266</f>
        <v>1501.89</v>
      </c>
      <c r="E262" s="1">
        <v>0</v>
      </c>
      <c r="F262" s="1">
        <v>0</v>
      </c>
      <c r="G262" s="2">
        <f t="shared" si="0"/>
        <v>1235.95767</v>
      </c>
      <c r="H262" s="2">
        <f t="shared" si="1"/>
        <v>0.41999999999984539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1722644.36</v>
      </c>
      <c r="D285" s="1">
        <f>'PR-RAS'!E289</f>
        <v>1991037.9799999997</v>
      </c>
      <c r="E285" s="1">
        <v>0</v>
      </c>
      <c r="F285" s="1">
        <v>0</v>
      </c>
      <c r="G285" s="2">
        <f t="shared" si="8"/>
        <v>1620140.5708799998</v>
      </c>
      <c r="H285" s="2">
        <f t="shared" si="9"/>
        <v>0.38000000035390258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79682.029999999795</v>
      </c>
      <c r="D286" s="1">
        <f>'PR-RAS'!E290</f>
        <v>63229.590000000317</v>
      </c>
      <c r="E286" s="1">
        <v>0</v>
      </c>
      <c r="F286" s="1">
        <v>0</v>
      </c>
      <c r="G286" s="2">
        <f t="shared" si="8"/>
        <v>58750.244850000119</v>
      </c>
      <c r="H286" s="2">
        <f t="shared" si="9"/>
        <v>0.43999999947845936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24839.54</v>
      </c>
      <c r="D288" s="1">
        <f>'PR-RAS'!E292</f>
        <v>37975.32</v>
      </c>
      <c r="E288" s="1">
        <v>0</v>
      </c>
      <c r="F288" s="1">
        <v>0</v>
      </c>
      <c r="G288" s="2">
        <f t="shared" si="8"/>
        <v>28926.781659999997</v>
      </c>
      <c r="H288" s="2">
        <f t="shared" si="9"/>
        <v>0.77999999999883585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346.74</v>
      </c>
      <c r="D290" s="1">
        <f>'PR-RAS'!E294</f>
        <v>883.4</v>
      </c>
      <c r="E290" s="1">
        <v>0</v>
      </c>
      <c r="F290" s="1">
        <v>0</v>
      </c>
      <c r="G290" s="2">
        <f t="shared" si="8"/>
        <v>610.81305999999995</v>
      </c>
      <c r="H290" s="2">
        <f t="shared" si="9"/>
        <v>0.65999999999996817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346.74</v>
      </c>
      <c r="D291" s="1">
        <f>'PR-RAS'!E295</f>
        <v>883.4</v>
      </c>
      <c r="E291" s="1">
        <v>0</v>
      </c>
      <c r="F291" s="1">
        <v>0</v>
      </c>
      <c r="G291" s="2">
        <f t="shared" si="8"/>
        <v>612.92659999999989</v>
      </c>
      <c r="H291" s="2">
        <f t="shared" si="9"/>
        <v>0.65999999999996817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55210.210000000006</v>
      </c>
      <c r="D345" s="1">
        <f>'PR-RAS'!E350</f>
        <v>66827.950000000012</v>
      </c>
      <c r="E345" s="1">
        <v>0</v>
      </c>
      <c r="F345" s="1">
        <v>0</v>
      </c>
      <c r="G345" s="2">
        <f t="shared" si="8"/>
        <v>64969.941840000007</v>
      </c>
      <c r="H345" s="2">
        <f t="shared" si="9"/>
        <v>0.25999999999476131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55210.210000000006</v>
      </c>
      <c r="D358" s="1">
        <f>'PR-RAS'!E363</f>
        <v>66827.950000000012</v>
      </c>
      <c r="E358" s="1">
        <v>0</v>
      </c>
      <c r="F358" s="1">
        <v>0</v>
      </c>
      <c r="G358" s="2">
        <f t="shared" si="8"/>
        <v>67425.20127000002</v>
      </c>
      <c r="H358" s="2">
        <f t="shared" si="9"/>
        <v>0.25999999999476131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517.04999999999995</v>
      </c>
      <c r="D364" s="1">
        <f>'PR-RAS'!E369</f>
        <v>958.6</v>
      </c>
      <c r="E364" s="1">
        <v>0</v>
      </c>
      <c r="F364" s="1">
        <v>0</v>
      </c>
      <c r="G364" s="2">
        <f t="shared" si="8"/>
        <v>883.63274999999999</v>
      </c>
      <c r="H364" s="2">
        <f t="shared" si="9"/>
        <v>0.44999999999993179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609.99</v>
      </c>
      <c r="E365" s="1">
        <v>0</v>
      </c>
      <c r="F365" s="1">
        <v>0</v>
      </c>
      <c r="G365" s="2">
        <f t="shared" si="8"/>
        <v>444.07272</v>
      </c>
      <c r="H365" s="2">
        <f t="shared" si="9"/>
        <v>9.9999999999909051E-3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200</v>
      </c>
      <c r="D366" s="1">
        <f>'PR-RAS'!E371</f>
        <v>348.61</v>
      </c>
      <c r="E366" s="1">
        <v>0</v>
      </c>
      <c r="F366" s="1">
        <v>0</v>
      </c>
      <c r="G366" s="2">
        <f t="shared" si="8"/>
        <v>327.4853</v>
      </c>
      <c r="H366" s="2">
        <f t="shared" si="9"/>
        <v>0.38999999999998636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317.05</v>
      </c>
      <c r="D371" s="1">
        <f>'PR-RAS'!E376</f>
        <v>0</v>
      </c>
      <c r="E371" s="1">
        <v>0</v>
      </c>
      <c r="F371" s="1">
        <v>0</v>
      </c>
      <c r="G371" s="2">
        <f t="shared" si="8"/>
        <v>117.30850000000001</v>
      </c>
      <c r="H371" s="2">
        <f t="shared" si="9"/>
        <v>5.0000000000011369E-2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54693.16</v>
      </c>
      <c r="D378" s="1">
        <f>'PR-RAS'!E383</f>
        <v>65869.350000000006</v>
      </c>
      <c r="E378" s="1">
        <v>0</v>
      </c>
      <c r="F378" s="1">
        <v>0</v>
      </c>
      <c r="G378" s="2">
        <f t="shared" si="8"/>
        <v>70284.811220000003</v>
      </c>
      <c r="H378" s="2">
        <f t="shared" si="9"/>
        <v>0.51000000000931323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54693.16</v>
      </c>
      <c r="D379" s="1">
        <f>'PR-RAS'!E384</f>
        <v>65869.350000000006</v>
      </c>
      <c r="E379" s="1">
        <v>0</v>
      </c>
      <c r="F379" s="1">
        <v>0</v>
      </c>
      <c r="G379" s="2">
        <f t="shared" si="8"/>
        <v>70471.24308</v>
      </c>
      <c r="H379" s="2">
        <f t="shared" si="9"/>
        <v>0.51000000000931323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55210.210000000006</v>
      </c>
      <c r="D403" s="1">
        <f>'PR-RAS'!E408</f>
        <v>66827.950000000012</v>
      </c>
      <c r="E403" s="1">
        <v>0</v>
      </c>
      <c r="F403" s="1">
        <v>0</v>
      </c>
      <c r="G403" s="2">
        <f t="shared" si="8"/>
        <v>75924.176220000023</v>
      </c>
      <c r="H403" s="2">
        <f t="shared" si="9"/>
        <v>0.25999999999476131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11336.04</v>
      </c>
      <c r="E404" s="1">
        <v>0</v>
      </c>
      <c r="F404" s="1">
        <v>0</v>
      </c>
      <c r="G404" s="2">
        <f t="shared" si="8"/>
        <v>9136.8482400000012</v>
      </c>
      <c r="H404" s="2">
        <f t="shared" si="9"/>
        <v>4.0000000000873115E-2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1802326.39</v>
      </c>
      <c r="D407" s="1">
        <f>'PR-RAS'!E412</f>
        <v>2054267.57</v>
      </c>
      <c r="E407" s="1">
        <v>0</v>
      </c>
      <c r="F407" s="1">
        <v>0</v>
      </c>
      <c r="G407" s="2">
        <f t="shared" si="8"/>
        <v>2399809.7811800004</v>
      </c>
      <c r="H407" s="2">
        <f t="shared" si="9"/>
        <v>0.81999999983236194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1777854.57</v>
      </c>
      <c r="D408" s="1">
        <f>'PR-RAS'!E413</f>
        <v>2057865.9299999997</v>
      </c>
      <c r="E408" s="1">
        <v>0</v>
      </c>
      <c r="F408" s="1">
        <v>0</v>
      </c>
      <c r="G408" s="2">
        <f t="shared" si="8"/>
        <v>2398689.6770099998</v>
      </c>
      <c r="H408" s="2">
        <f t="shared" si="9"/>
        <v>0.50000000023283064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24471.819999999832</v>
      </c>
      <c r="D409" s="1">
        <f>'PR-RAS'!E414</f>
        <v>0</v>
      </c>
      <c r="E409" s="1">
        <v>0</v>
      </c>
      <c r="F409" s="1">
        <v>0</v>
      </c>
      <c r="G409" s="2">
        <f t="shared" si="8"/>
        <v>9984.5025599999317</v>
      </c>
      <c r="H409" s="2">
        <f t="shared" si="9"/>
        <v>0.18000000016763806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3598.3599999996368</v>
      </c>
      <c r="E410" s="1">
        <v>0</v>
      </c>
      <c r="F410" s="1">
        <v>0</v>
      </c>
      <c r="G410" s="2">
        <f t="shared" si="8"/>
        <v>2943.4584799997028</v>
      </c>
      <c r="H410" s="2">
        <f t="shared" si="9"/>
        <v>0.3599999996367842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24839.54</v>
      </c>
      <c r="D411" s="1">
        <f>'PR-RAS'!E416</f>
        <v>49311.360000000001</v>
      </c>
      <c r="E411" s="1">
        <v>0</v>
      </c>
      <c r="F411" s="1">
        <v>0</v>
      </c>
      <c r="G411" s="2">
        <f t="shared" si="8"/>
        <v>50619.526599999997</v>
      </c>
      <c r="H411" s="2">
        <f t="shared" si="9"/>
        <v>0.81999999999970896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346.74</v>
      </c>
      <c r="D413" s="1">
        <f>'PR-RAS'!E418</f>
        <v>883.4</v>
      </c>
      <c r="E413" s="1">
        <v>0</v>
      </c>
      <c r="F413" s="1">
        <v>0</v>
      </c>
      <c r="G413" s="2">
        <f t="shared" si="8"/>
        <v>870.77847999999994</v>
      </c>
      <c r="H413" s="2">
        <f t="shared" si="9"/>
        <v>0.65999999999996817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1802326.39</v>
      </c>
      <c r="D633" s="1">
        <f>'PR-RAS'!E639</f>
        <v>2054267.57</v>
      </c>
      <c r="E633" s="1">
        <v>0</v>
      </c>
      <c r="F633" s="1">
        <v>0</v>
      </c>
      <c r="G633" s="2">
        <f t="shared" si="10"/>
        <v>3735664.4869600004</v>
      </c>
      <c r="H633" s="2">
        <f t="shared" si="11"/>
        <v>0.81999999983236194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1777854.57</v>
      </c>
      <c r="D634" s="1">
        <f>'PR-RAS'!E640</f>
        <v>2057865.9299999997</v>
      </c>
      <c r="E634" s="1">
        <v>0</v>
      </c>
      <c r="F634" s="1">
        <v>0</v>
      </c>
      <c r="G634" s="2">
        <f t="shared" si="10"/>
        <v>3730640.21019</v>
      </c>
      <c r="H634" s="2">
        <f t="shared" si="11"/>
        <v>0.50000000023283064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24471.819999999832</v>
      </c>
      <c r="D635" s="1">
        <f>'PR-RAS'!E641</f>
        <v>0</v>
      </c>
      <c r="E635" s="1">
        <v>0</v>
      </c>
      <c r="F635" s="1">
        <v>0</v>
      </c>
      <c r="G635" s="2">
        <f t="shared" si="10"/>
        <v>15515.133879999894</v>
      </c>
      <c r="H635" s="2">
        <f t="shared" si="11"/>
        <v>0.18000000016763806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3598.3599999996368</v>
      </c>
      <c r="E636" s="1">
        <v>0</v>
      </c>
      <c r="F636" s="1">
        <v>0</v>
      </c>
      <c r="G636" s="2">
        <f t="shared" si="10"/>
        <v>4569.9171999995388</v>
      </c>
      <c r="H636" s="2">
        <f t="shared" si="11"/>
        <v>0.3599999996367842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24839.54</v>
      </c>
      <c r="D637" s="1">
        <f>'PR-RAS'!E643</f>
        <v>49311.360000000001</v>
      </c>
      <c r="E637" s="1">
        <v>0</v>
      </c>
      <c r="F637" s="1">
        <v>0</v>
      </c>
      <c r="G637" s="2">
        <f t="shared" si="10"/>
        <v>78521.997360000008</v>
      </c>
      <c r="H637" s="2">
        <f t="shared" si="11"/>
        <v>0.81999999999970896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49311.359999999833</v>
      </c>
      <c r="D639" s="1">
        <f>'PR-RAS'!E645</f>
        <v>45713.000000000364</v>
      </c>
      <c r="E639" s="1">
        <v>0</v>
      </c>
      <c r="F639" s="1">
        <v>0</v>
      </c>
      <c r="G639" s="2">
        <f t="shared" si="10"/>
        <v>89790.435680000359</v>
      </c>
      <c r="H639" s="2">
        <f t="shared" si="11"/>
        <v>0.36000000019703293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127622.68</v>
      </c>
      <c r="D641" s="1">
        <f>'PR-RAS'!E647</f>
        <v>140701.87</v>
      </c>
      <c r="E641" s="1">
        <v>0</v>
      </c>
      <c r="F641" s="1">
        <v>0</v>
      </c>
      <c r="G641" s="2">
        <f t="shared" si="10"/>
        <v>261776.9088</v>
      </c>
      <c r="H641" s="2">
        <f t="shared" si="11"/>
        <v>0.45000000001164153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28380.69</v>
      </c>
      <c r="D642" s="1">
        <f>'PR-RAS'!E649</f>
        <v>59266.62</v>
      </c>
      <c r="E642" s="1">
        <v>0</v>
      </c>
      <c r="F642" s="1">
        <v>0</v>
      </c>
      <c r="G642" s="2">
        <f t="shared" si="10"/>
        <v>94171.829129999998</v>
      </c>
      <c r="H642" s="2">
        <f t="shared" si="11"/>
        <v>0.68999999999869033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358472.29</v>
      </c>
      <c r="D643" s="1">
        <f>'PR-RAS'!E650</f>
        <v>298663.28999999998</v>
      </c>
      <c r="E643" s="1">
        <v>0</v>
      </c>
      <c r="F643" s="1">
        <v>0</v>
      </c>
      <c r="G643" s="2">
        <f t="shared" si="10"/>
        <v>613622.87453999999</v>
      </c>
      <c r="H643" s="2">
        <f t="shared" si="11"/>
        <v>0.57999999995809048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327586.36</v>
      </c>
      <c r="D644" s="1">
        <f>'PR-RAS'!E651</f>
        <v>308957.23</v>
      </c>
      <c r="E644" s="1">
        <v>0</v>
      </c>
      <c r="F644" s="1">
        <v>0</v>
      </c>
      <c r="G644" s="2">
        <f t="shared" si="10"/>
        <v>607957.02726</v>
      </c>
      <c r="H644" s="2">
        <f t="shared" si="11"/>
        <v>0.58999999996740371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59266.619999999995</v>
      </c>
      <c r="D645" s="1">
        <f>'PR-RAS'!E652</f>
        <v>48972.679999999993</v>
      </c>
      <c r="E645" s="1">
        <v>0</v>
      </c>
      <c r="F645" s="1">
        <v>0</v>
      </c>
      <c r="G645" s="2">
        <f t="shared" si="10"/>
        <v>101244.51512</v>
      </c>
      <c r="H645" s="2">
        <f t="shared" si="11"/>
        <v>0.70000000001164153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58</v>
      </c>
      <c r="E647" s="1">
        <v>0</v>
      </c>
      <c r="F647" s="1">
        <v>0</v>
      </c>
      <c r="G647" s="2">
        <f t="shared" si="10"/>
        <v>114.342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61</v>
      </c>
      <c r="D649" s="1">
        <f>'PR-RAS'!E656</f>
        <v>58</v>
      </c>
      <c r="E649" s="1">
        <v>0</v>
      </c>
      <c r="F649" s="1">
        <v>0</v>
      </c>
      <c r="G649" s="2">
        <f t="shared" si="10"/>
        <v>114.696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1483047.19</v>
      </c>
      <c r="D668" s="1">
        <f>'PR-RAS'!E675</f>
        <v>1767729.25</v>
      </c>
      <c r="E668" s="1">
        <v>0</v>
      </c>
      <c r="F668" s="1">
        <v>0</v>
      </c>
      <c r="G668" s="2">
        <f t="shared" si="10"/>
        <v>3347343.2952299998</v>
      </c>
      <c r="H668" s="2">
        <f t="shared" si="11"/>
        <v>0.43999999994412065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663</v>
      </c>
      <c r="E670" s="1">
        <v>0</v>
      </c>
      <c r="F670" s="1">
        <v>0</v>
      </c>
      <c r="G670" s="2">
        <f t="shared" si="10"/>
        <v>1330.6410000000001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67310.2</v>
      </c>
      <c r="D688" s="1">
        <f>'PR-RAS'!E695</f>
        <v>70255.600000000006</v>
      </c>
      <c r="E688" s="1">
        <v>0</v>
      </c>
      <c r="F688" s="1">
        <v>0</v>
      </c>
      <c r="G688" s="2">
        <f t="shared" si="10"/>
        <v>142773.30180000002</v>
      </c>
      <c r="H688" s="2">
        <f t="shared" si="11"/>
        <v>0.59999999999126885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4476.55</v>
      </c>
      <c r="D703" s="1">
        <f>'PR-RAS'!E710</f>
        <v>409</v>
      </c>
      <c r="E703" s="1">
        <v>0</v>
      </c>
      <c r="F703" s="1">
        <v>0</v>
      </c>
      <c r="G703" s="2">
        <f t="shared" si="10"/>
        <v>3716.7741000000001</v>
      </c>
      <c r="H703" s="2">
        <f t="shared" si="11"/>
        <v>0.4499999999998181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146.30000000000001</v>
      </c>
      <c r="D705" s="1">
        <f>'PR-RAS'!E712</f>
        <v>0</v>
      </c>
      <c r="E705" s="1">
        <v>0</v>
      </c>
      <c r="F705" s="1">
        <v>0</v>
      </c>
      <c r="G705" s="2">
        <f t="shared" si="10"/>
        <v>102.9952</v>
      </c>
      <c r="H705" s="2">
        <f t="shared" si="11"/>
        <v>0.30000000000001137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6590.12</v>
      </c>
      <c r="E709" s="1">
        <v>0</v>
      </c>
      <c r="F709" s="1">
        <v>0</v>
      </c>
      <c r="G709" s="2">
        <f t="shared" si="10"/>
        <v>9331.609919999999</v>
      </c>
      <c r="H709" s="2">
        <f t="shared" si="11"/>
        <v>0.11999999999989086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8786.4</v>
      </c>
      <c r="D710" s="1">
        <f>'PR-RAS'!E717</f>
        <v>2515.19</v>
      </c>
      <c r="E710" s="1">
        <v>0</v>
      </c>
      <c r="F710" s="1">
        <v>0</v>
      </c>
      <c r="G710" s="2">
        <f t="shared" si="10"/>
        <v>9796.0970199999992</v>
      </c>
      <c r="H710" s="2">
        <f t="shared" si="11"/>
        <v>0.58999999999969077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35296.120000000003</v>
      </c>
      <c r="D711" s="1">
        <f>'PR-RAS'!E718</f>
        <v>32864.120000000003</v>
      </c>
      <c r="E711" s="1">
        <v>0</v>
      </c>
      <c r="F711" s="1">
        <v>0</v>
      </c>
      <c r="G711" s="2">
        <f t="shared" si="10"/>
        <v>71727.295600000012</v>
      </c>
      <c r="H711" s="2">
        <f t="shared" si="11"/>
        <v>0.24000000000523869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1059.26</v>
      </c>
      <c r="D715" s="1">
        <f>'PR-RAS'!E722</f>
        <v>4320.46</v>
      </c>
      <c r="E715" s="1">
        <v>0</v>
      </c>
      <c r="F715" s="1">
        <v>0</v>
      </c>
      <c r="G715" s="2">
        <f t="shared" si="10"/>
        <v>6925.9285199999995</v>
      </c>
      <c r="H715" s="2">
        <f t="shared" si="11"/>
        <v>0.72000000000002728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2978.52</v>
      </c>
      <c r="D716" s="1">
        <f>'PR-RAS'!E723</f>
        <v>1410.91</v>
      </c>
      <c r="E716" s="1">
        <v>0</v>
      </c>
      <c r="F716" s="1">
        <v>0</v>
      </c>
      <c r="G716" s="2">
        <f t="shared" si="10"/>
        <v>4147.2430999999997</v>
      </c>
      <c r="H716" s="2">
        <f t="shared" si="11"/>
        <v>0.56999999999993634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2834.41</v>
      </c>
      <c r="D718" s="1">
        <f>'PR-RAS'!E725</f>
        <v>4079.81</v>
      </c>
      <c r="E718" s="1">
        <v>0</v>
      </c>
      <c r="F718" s="1">
        <v>0</v>
      </c>
      <c r="G718" s="2">
        <f t="shared" si="10"/>
        <v>7882.719509999999</v>
      </c>
      <c r="H718" s="2">
        <f t="shared" si="11"/>
        <v>0.59999999999990905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355205.2</v>
      </c>
      <c r="D984" s="6">
        <f>BILANCA!E6</f>
        <v>400167.79</v>
      </c>
      <c r="E984" s="6">
        <v>0</v>
      </c>
      <c r="F984" s="6">
        <v>0</v>
      </c>
      <c r="G984" s="7">
        <f t="shared" ref="G984:G1241" si="22">B984/1000*C984+B984/500*D984</f>
        <v>1155.5407799999998</v>
      </c>
      <c r="H984" s="7">
        <f t="shared" si="19"/>
        <v>0.41000000003259629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142307.49</v>
      </c>
      <c r="D985" s="1">
        <f>BILANCA!E7</f>
        <v>208120.05</v>
      </c>
      <c r="E985" s="1">
        <v>0</v>
      </c>
      <c r="F985" s="1">
        <v>0</v>
      </c>
      <c r="G985" s="2">
        <f t="shared" si="22"/>
        <v>1117.09518</v>
      </c>
      <c r="H985" s="2">
        <f t="shared" si="19"/>
        <v>0.53999999997904524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142307.49</v>
      </c>
      <c r="D990" s="1">
        <f>BILANCA!E12</f>
        <v>208120.05</v>
      </c>
      <c r="E990" s="1">
        <v>0</v>
      </c>
      <c r="F990" s="1">
        <v>0</v>
      </c>
      <c r="G990" s="2">
        <f t="shared" si="22"/>
        <v>3909.83313</v>
      </c>
      <c r="H990" s="2">
        <f t="shared" si="19"/>
        <v>0.53999999997904524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13862.559999999998</v>
      </c>
      <c r="D997" s="1">
        <f>BILANCA!E19</f>
        <v>13805.770000000004</v>
      </c>
      <c r="E997" s="1">
        <v>0</v>
      </c>
      <c r="F997" s="1">
        <v>0</v>
      </c>
      <c r="G997" s="2">
        <f t="shared" si="22"/>
        <v>580.63740000000007</v>
      </c>
      <c r="H997" s="2">
        <f t="shared" si="19"/>
        <v>0.66999999999825377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112657.62</v>
      </c>
      <c r="D998" s="1">
        <f>BILANCA!E20</f>
        <v>116525.11</v>
      </c>
      <c r="E998" s="1">
        <v>0</v>
      </c>
      <c r="F998" s="1">
        <v>0</v>
      </c>
      <c r="G998" s="2">
        <f t="shared" si="22"/>
        <v>5185.6175999999996</v>
      </c>
      <c r="H998" s="2">
        <f t="shared" si="19"/>
        <v>0.49000000000523869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5935.77</v>
      </c>
      <c r="D999" s="1">
        <f>BILANCA!E21</f>
        <v>6284.38</v>
      </c>
      <c r="E999" s="1">
        <v>0</v>
      </c>
      <c r="F999" s="1">
        <v>0</v>
      </c>
      <c r="G999" s="2">
        <f t="shared" si="22"/>
        <v>296.07248000000004</v>
      </c>
      <c r="H999" s="2">
        <f t="shared" si="19"/>
        <v>0.60999999999967258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8911.89</v>
      </c>
      <c r="D1000" s="1">
        <f>BILANCA!E22</f>
        <v>8911.89</v>
      </c>
      <c r="E1000" s="1">
        <v>0</v>
      </c>
      <c r="F1000" s="1">
        <v>0</v>
      </c>
      <c r="G1000" s="2">
        <f t="shared" si="22"/>
        <v>454.50639000000001</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150.26</v>
      </c>
      <c r="D1002" s="1">
        <f>BILANCA!E24</f>
        <v>150.26</v>
      </c>
      <c r="E1002" s="1">
        <v>0</v>
      </c>
      <c r="F1002" s="1">
        <v>0</v>
      </c>
      <c r="G1002" s="2">
        <f t="shared" si="22"/>
        <v>8.5648199999999992</v>
      </c>
      <c r="H1002" s="2">
        <f t="shared" si="19"/>
        <v>0.51999999999998181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1275.9100000000001</v>
      </c>
      <c r="D1003" s="1">
        <f>BILANCA!E25</f>
        <v>1275.9100000000001</v>
      </c>
      <c r="E1003" s="1">
        <v>0</v>
      </c>
      <c r="F1003" s="1">
        <v>0</v>
      </c>
      <c r="G1003" s="2">
        <f t="shared" si="22"/>
        <v>76.554600000000008</v>
      </c>
      <c r="H1003" s="2">
        <f t="shared" si="19"/>
        <v>0.17999999999983629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317.05</v>
      </c>
      <c r="D1004" s="1">
        <f>BILANCA!E26</f>
        <v>317.05</v>
      </c>
      <c r="E1004" s="1">
        <v>0</v>
      </c>
      <c r="F1004" s="1">
        <v>0</v>
      </c>
      <c r="G1004" s="2">
        <f t="shared" si="22"/>
        <v>19.974150000000002</v>
      </c>
      <c r="H1004" s="2">
        <f t="shared" si="19"/>
        <v>0.10000000000002274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115385.94</v>
      </c>
      <c r="D1006" s="1">
        <f>BILANCA!E28</f>
        <v>119658.83</v>
      </c>
      <c r="E1006" s="1">
        <v>0</v>
      </c>
      <c r="F1006" s="1">
        <v>0</v>
      </c>
      <c r="G1006" s="2">
        <f t="shared" si="22"/>
        <v>8158.1827999999996</v>
      </c>
      <c r="H1006" s="2">
        <f t="shared" si="19"/>
        <v>0.22999999999592546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127070.88</v>
      </c>
      <c r="D1013" s="1">
        <f>BILANCA!E35</f>
        <v>192940.23</v>
      </c>
      <c r="E1013" s="1">
        <v>0</v>
      </c>
      <c r="F1013" s="1">
        <v>0</v>
      </c>
      <c r="G1013" s="2">
        <f t="shared" si="22"/>
        <v>15388.540199999999</v>
      </c>
      <c r="H1013" s="2">
        <f t="shared" si="19"/>
        <v>0.35000000000582077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127070.88</v>
      </c>
      <c r="D1014" s="1">
        <f>BILANCA!E36</f>
        <v>192940.23</v>
      </c>
      <c r="E1014" s="1">
        <v>0</v>
      </c>
      <c r="F1014" s="1">
        <v>0</v>
      </c>
      <c r="G1014" s="2">
        <f t="shared" si="22"/>
        <v>15901.491540000001</v>
      </c>
      <c r="H1014" s="2">
        <f t="shared" si="19"/>
        <v>0.35000000000582077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1374.05</v>
      </c>
      <c r="D1023" s="1">
        <f>BILANCA!E45</f>
        <v>1374.05</v>
      </c>
      <c r="E1023" s="1">
        <v>0</v>
      </c>
      <c r="F1023" s="1">
        <v>0</v>
      </c>
      <c r="G1023" s="2">
        <f t="shared" si="22"/>
        <v>164.886</v>
      </c>
      <c r="H1023" s="2">
        <f t="shared" si="19"/>
        <v>9.9999999999909051E-2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1374.05</v>
      </c>
      <c r="D1025" s="1">
        <f>BILANCA!E47</f>
        <v>1374.05</v>
      </c>
      <c r="E1025" s="1">
        <v>0</v>
      </c>
      <c r="F1025" s="1">
        <v>0</v>
      </c>
      <c r="G1025" s="2">
        <f t="shared" si="22"/>
        <v>173.13030000000001</v>
      </c>
      <c r="H1025" s="2">
        <f t="shared" si="19"/>
        <v>9.9999999999909051E-2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18354.89</v>
      </c>
      <c r="D1032" s="1">
        <f>BILANCA!E54</f>
        <v>19725.07</v>
      </c>
      <c r="E1032" s="1">
        <v>0</v>
      </c>
      <c r="F1032" s="1">
        <v>0</v>
      </c>
      <c r="G1032" s="2">
        <f t="shared" si="22"/>
        <v>2832.4464700000003</v>
      </c>
      <c r="H1032" s="2">
        <f t="shared" si="19"/>
        <v>0.18000000000029104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18354.89</v>
      </c>
      <c r="D1033" s="1">
        <f>BILANCA!E55</f>
        <v>19725.07</v>
      </c>
      <c r="E1033" s="1">
        <v>0</v>
      </c>
      <c r="F1033" s="1">
        <v>0</v>
      </c>
      <c r="G1033" s="2">
        <f t="shared" si="22"/>
        <v>2890.2515000000003</v>
      </c>
      <c r="H1033" s="2">
        <f t="shared" si="19"/>
        <v>0.18000000000029104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212897.71000000002</v>
      </c>
      <c r="D1046" s="1">
        <f>BILANCA!E68</f>
        <v>192047.74</v>
      </c>
      <c r="E1046" s="1">
        <v>0</v>
      </c>
      <c r="F1046" s="1">
        <v>0</v>
      </c>
      <c r="G1046" s="2">
        <f t="shared" si="22"/>
        <v>37610.570970000001</v>
      </c>
      <c r="H1046" s="2">
        <f t="shared" si="19"/>
        <v>0.54999999998835847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59266.62</v>
      </c>
      <c r="D1047" s="1">
        <f>BILANCA!E69</f>
        <v>48972.68</v>
      </c>
      <c r="E1047" s="1">
        <v>0</v>
      </c>
      <c r="F1047" s="1">
        <v>0</v>
      </c>
      <c r="G1047" s="2">
        <f t="shared" si="22"/>
        <v>10061.566720000001</v>
      </c>
      <c r="H1047" s="2">
        <f t="shared" si="19"/>
        <v>0.69999999999708962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59033.760000000002</v>
      </c>
      <c r="D1048" s="1">
        <f>BILANCA!E70</f>
        <v>48942.25</v>
      </c>
      <c r="E1048" s="1">
        <v>0</v>
      </c>
      <c r="F1048" s="1">
        <v>0</v>
      </c>
      <c r="G1048" s="2">
        <f t="shared" si="22"/>
        <v>10199.686900000001</v>
      </c>
      <c r="H1048" s="2">
        <f t="shared" si="19"/>
        <v>0.48999999999796273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59033.760000000002</v>
      </c>
      <c r="D1050" s="1">
        <f>BILANCA!E72</f>
        <v>48942.25</v>
      </c>
      <c r="E1050" s="1">
        <v>0</v>
      </c>
      <c r="F1050" s="1">
        <v>0</v>
      </c>
      <c r="G1050" s="2">
        <f t="shared" si="22"/>
        <v>10513.523420000001</v>
      </c>
      <c r="H1050" s="2">
        <f t="shared" si="19"/>
        <v>0.48999999999796273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232.86</v>
      </c>
      <c r="D1054" s="1">
        <f>BILANCA!E76</f>
        <v>30.43</v>
      </c>
      <c r="E1054" s="1">
        <v>0</v>
      </c>
      <c r="F1054" s="1">
        <v>0</v>
      </c>
      <c r="G1054" s="2">
        <f t="shared" si="22"/>
        <v>20.854119999999998</v>
      </c>
      <c r="H1054" s="2">
        <f t="shared" si="19"/>
        <v>0.56999999999998607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25661.67</v>
      </c>
      <c r="D1056" s="1">
        <f>BILANCA!E78</f>
        <v>1489.79</v>
      </c>
      <c r="E1056" s="1">
        <v>0</v>
      </c>
      <c r="F1056" s="1">
        <v>0</v>
      </c>
      <c r="G1056" s="2">
        <f t="shared" si="22"/>
        <v>2090.8112499999997</v>
      </c>
      <c r="H1056" s="2">
        <f t="shared" si="19"/>
        <v>0.54000000000178261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25661.67</v>
      </c>
      <c r="D1064" s="1">
        <f>BILANCA!E86</f>
        <v>1489.79</v>
      </c>
      <c r="E1064" s="1">
        <v>0</v>
      </c>
      <c r="F1064" s="1">
        <v>0</v>
      </c>
      <c r="G1064" s="2">
        <f t="shared" si="22"/>
        <v>2319.9412499999999</v>
      </c>
      <c r="H1064" s="2">
        <f t="shared" si="19"/>
        <v>0.54000000000178261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346.74</v>
      </c>
      <c r="D1124" s="1">
        <f>BILANCA!E146</f>
        <v>883.4</v>
      </c>
      <c r="E1124" s="1">
        <v>0</v>
      </c>
      <c r="F1124" s="1">
        <v>0</v>
      </c>
      <c r="G1124" s="2">
        <f t="shared" si="22"/>
        <v>298.00913999999995</v>
      </c>
      <c r="H1124" s="2">
        <f t="shared" si="23"/>
        <v>0.65999999999996817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346.74</v>
      </c>
      <c r="D1138" s="1">
        <f>BILANCA!E160</f>
        <v>883.4</v>
      </c>
      <c r="E1138" s="1">
        <v>0</v>
      </c>
      <c r="F1138" s="1">
        <v>0</v>
      </c>
      <c r="G1138" s="2">
        <f t="shared" si="22"/>
        <v>327.59870000000001</v>
      </c>
      <c r="H1138" s="2">
        <f t="shared" si="23"/>
        <v>0.65999999999996817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127622.68</v>
      </c>
      <c r="D1148" s="1">
        <f>BILANCA!E170</f>
        <v>140701.87</v>
      </c>
      <c r="E1148" s="1">
        <v>0</v>
      </c>
      <c r="F1148" s="1">
        <v>0</v>
      </c>
      <c r="G1148" s="2">
        <f t="shared" si="22"/>
        <v>67489.359300000011</v>
      </c>
      <c r="H1148" s="2">
        <f t="shared" si="23"/>
        <v>0.45000000001164153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127622.68</v>
      </c>
      <c r="D1151" s="1">
        <f>BILANCA!E173</f>
        <v>140701.87</v>
      </c>
      <c r="E1151" s="1">
        <v>0</v>
      </c>
      <c r="F1151" s="1">
        <v>0</v>
      </c>
      <c r="G1151" s="2">
        <f t="shared" si="22"/>
        <v>68716.43856000001</v>
      </c>
      <c r="H1151" s="2">
        <f t="shared" si="23"/>
        <v>0.45000000001164153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355205.19999999995</v>
      </c>
      <c r="D1152" s="1">
        <f>BILANCA!E175</f>
        <v>400167.79000000004</v>
      </c>
      <c r="E1152" s="1">
        <v>0</v>
      </c>
      <c r="F1152" s="1">
        <v>0</v>
      </c>
      <c r="G1152" s="2">
        <f t="shared" si="22"/>
        <v>195286.39182000002</v>
      </c>
      <c r="H1152" s="2">
        <f t="shared" si="23"/>
        <v>0.40999999991618097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163239.61000000002</v>
      </c>
      <c r="D1153" s="1">
        <f>BILANCA!E176</f>
        <v>145451.34</v>
      </c>
      <c r="E1153" s="1">
        <v>0</v>
      </c>
      <c r="F1153" s="1">
        <v>0</v>
      </c>
      <c r="G1153" s="2">
        <f t="shared" si="22"/>
        <v>77204.189299999998</v>
      </c>
      <c r="H1153" s="2">
        <f t="shared" si="23"/>
        <v>0.72999999998137355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163172.16</v>
      </c>
      <c r="D1154" s="1">
        <f>BILANCA!E177</f>
        <v>145451.34</v>
      </c>
      <c r="E1154" s="1">
        <v>0</v>
      </c>
      <c r="F1154" s="1">
        <v>0</v>
      </c>
      <c r="G1154" s="2">
        <f t="shared" si="22"/>
        <v>77646.797640000004</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125587.86</v>
      </c>
      <c r="D1155" s="1">
        <f>BILANCA!E178</f>
        <v>141842.67000000001</v>
      </c>
      <c r="E1155" s="1">
        <v>0</v>
      </c>
      <c r="F1155" s="1">
        <v>0</v>
      </c>
      <c r="G1155" s="2">
        <f t="shared" si="22"/>
        <v>70394.990399999995</v>
      </c>
      <c r="H1155" s="2">
        <f t="shared" si="23"/>
        <v>0.46999999998661224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10716.2</v>
      </c>
      <c r="D1156" s="1">
        <f>BILANCA!E179</f>
        <v>2027.15</v>
      </c>
      <c r="E1156" s="1">
        <v>0</v>
      </c>
      <c r="F1156" s="1">
        <v>0</v>
      </c>
      <c r="G1156" s="2">
        <f t="shared" si="22"/>
        <v>2555.2964999999999</v>
      </c>
      <c r="H1156" s="2">
        <f t="shared" si="23"/>
        <v>0.35000000000081855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145.12</v>
      </c>
      <c r="D1157" s="1">
        <f>BILANCA!E180</f>
        <v>215.53</v>
      </c>
      <c r="E1157" s="1">
        <v>0</v>
      </c>
      <c r="F1157" s="1">
        <v>0</v>
      </c>
      <c r="G1157" s="2">
        <f t="shared" si="22"/>
        <v>100.25531999999998</v>
      </c>
      <c r="H1157" s="2">
        <f t="shared" si="23"/>
        <v>0.59000000000000341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145.12</v>
      </c>
      <c r="D1160" s="1">
        <f>BILANCA!E183</f>
        <v>215.53</v>
      </c>
      <c r="E1160" s="1">
        <v>0</v>
      </c>
      <c r="F1160" s="1">
        <v>0</v>
      </c>
      <c r="G1160" s="2">
        <f t="shared" si="22"/>
        <v>101.98385999999999</v>
      </c>
      <c r="H1160" s="2">
        <f t="shared" si="23"/>
        <v>0.59000000000000341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1690.19</v>
      </c>
      <c r="D1163" s="1">
        <f>BILANCA!E186</f>
        <v>1353</v>
      </c>
      <c r="E1163" s="1">
        <v>0</v>
      </c>
      <c r="F1163" s="1">
        <v>0</v>
      </c>
      <c r="G1163" s="2">
        <f t="shared" si="22"/>
        <v>791.31420000000003</v>
      </c>
      <c r="H1163" s="2">
        <f t="shared" si="23"/>
        <v>0.19000000000005457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25032.79</v>
      </c>
      <c r="D1165" s="1">
        <f>BILANCA!E188</f>
        <v>12.99</v>
      </c>
      <c r="E1165" s="1">
        <v>0</v>
      </c>
      <c r="F1165" s="1">
        <v>0</v>
      </c>
      <c r="G1165" s="2">
        <f t="shared" si="22"/>
        <v>4560.69614</v>
      </c>
      <c r="H1165" s="2">
        <f t="shared" si="23"/>
        <v>0.21999999999912667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67.45</v>
      </c>
      <c r="D1166" s="1">
        <f>BILANCA!E189</f>
        <v>0</v>
      </c>
      <c r="E1166" s="1">
        <v>0</v>
      </c>
      <c r="F1166" s="1">
        <v>0</v>
      </c>
      <c r="G1166" s="2">
        <f t="shared" si="22"/>
        <v>12.343350000000001</v>
      </c>
      <c r="H1166" s="2">
        <f t="shared" si="23"/>
        <v>0.45000000000000284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191965.58999999997</v>
      </c>
      <c r="D1214" s="1">
        <f>BILANCA!E237</f>
        <v>254716.45</v>
      </c>
      <c r="E1214" s="1">
        <v>0</v>
      </c>
      <c r="F1214" s="1">
        <v>0</v>
      </c>
      <c r="G1214" s="2">
        <f t="shared" si="22"/>
        <v>162023.05119</v>
      </c>
      <c r="H1214" s="2">
        <f t="shared" si="23"/>
        <v>0.86000000004423782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142307.49</v>
      </c>
      <c r="D1215" s="1">
        <f>BILANCA!E238</f>
        <v>208120.05000000002</v>
      </c>
      <c r="E1215" s="1">
        <v>0</v>
      </c>
      <c r="F1215" s="1">
        <v>0</v>
      </c>
      <c r="G1215" s="2">
        <f t="shared" si="22"/>
        <v>129583.04088000002</v>
      </c>
      <c r="H1215" s="2">
        <f t="shared" si="23"/>
        <v>0.54000000000814907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142307.49</v>
      </c>
      <c r="D1216" s="1">
        <f>BILANCA!E239</f>
        <v>208120.05000000002</v>
      </c>
      <c r="E1216" s="1">
        <v>0</v>
      </c>
      <c r="F1216" s="1">
        <v>0</v>
      </c>
      <c r="G1216" s="2">
        <f t="shared" si="22"/>
        <v>130141.58847000002</v>
      </c>
      <c r="H1216" s="2">
        <f t="shared" si="23"/>
        <v>0.54000000000814907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127481.02</v>
      </c>
      <c r="D1217" s="1">
        <f>BILANCA!E240</f>
        <v>193479.7</v>
      </c>
      <c r="E1217" s="1">
        <v>0</v>
      </c>
      <c r="F1217" s="1">
        <v>0</v>
      </c>
      <c r="G1217" s="2">
        <f t="shared" si="22"/>
        <v>120379.05828000001</v>
      </c>
      <c r="H1217" s="2">
        <f t="shared" si="23"/>
        <v>0.319999999992433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14826.47</v>
      </c>
      <c r="D1218" s="1">
        <f>BILANCA!E241</f>
        <v>14640.35</v>
      </c>
      <c r="E1218" s="1">
        <v>0</v>
      </c>
      <c r="F1218" s="1">
        <v>0</v>
      </c>
      <c r="G1218" s="2">
        <f t="shared" si="22"/>
        <v>10365.184949999999</v>
      </c>
      <c r="H1218" s="2">
        <f t="shared" si="23"/>
        <v>0.81999999999970896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49311.360000000001</v>
      </c>
      <c r="D1222" s="1">
        <f>BILANCA!E245</f>
        <v>45713</v>
      </c>
      <c r="E1222" s="1">
        <v>0</v>
      </c>
      <c r="F1222" s="1">
        <v>0</v>
      </c>
      <c r="G1222" s="2">
        <f t="shared" si="22"/>
        <v>33636.229039999998</v>
      </c>
      <c r="H1222" s="2">
        <f t="shared" si="23"/>
        <v>0.36000000000058208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49311.360000000001</v>
      </c>
      <c r="D1223" s="1">
        <f>BILANCA!E246</f>
        <v>45713</v>
      </c>
      <c r="E1223" s="1">
        <v>0</v>
      </c>
      <c r="F1223" s="1">
        <v>0</v>
      </c>
      <c r="G1223" s="2">
        <f t="shared" si="22"/>
        <v>33776.966399999998</v>
      </c>
      <c r="H1223" s="2">
        <f t="shared" si="23"/>
        <v>0.36000000000058208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37975.32</v>
      </c>
      <c r="D1224" s="1">
        <f>BILANCA!E247</f>
        <v>35351.379999999997</v>
      </c>
      <c r="E1224" s="1">
        <v>0</v>
      </c>
      <c r="F1224" s="1">
        <v>0</v>
      </c>
      <c r="G1224" s="2">
        <f t="shared" si="22"/>
        <v>26191.417279999998</v>
      </c>
      <c r="H1224" s="2">
        <f t="shared" si="23"/>
        <v>0.69999999999708962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11336.04</v>
      </c>
      <c r="D1225" s="1">
        <f>BILANCA!E248</f>
        <v>10361.620000000001</v>
      </c>
      <c r="E1225" s="1">
        <v>0</v>
      </c>
      <c r="F1225" s="1">
        <v>0</v>
      </c>
      <c r="G1225" s="2">
        <f t="shared" si="22"/>
        <v>7758.3457600000002</v>
      </c>
      <c r="H1225" s="2">
        <f t="shared" si="23"/>
        <v>0.42000000000007276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346.74</v>
      </c>
      <c r="D1232" s="1">
        <f>BILANCA!E255</f>
        <v>883.4</v>
      </c>
      <c r="E1232" s="1">
        <v>0</v>
      </c>
      <c r="F1232" s="1">
        <v>0</v>
      </c>
      <c r="G1232" s="2">
        <f t="shared" si="22"/>
        <v>526.27146000000005</v>
      </c>
      <c r="H1232" s="2">
        <f t="shared" si="23"/>
        <v>0.65999999999996817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16797.259999999998</v>
      </c>
      <c r="D1236" s="1">
        <f>BILANCA!E259</f>
        <v>16797.259999999998</v>
      </c>
      <c r="E1236" s="1">
        <v>0</v>
      </c>
      <c r="F1236" s="1">
        <v>0</v>
      </c>
      <c r="G1236" s="2">
        <f t="shared" si="22"/>
        <v>12749.120339999998</v>
      </c>
      <c r="H1236" s="2">
        <f t="shared" si="23"/>
        <v>0.51999999999679858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16797.259999999998</v>
      </c>
      <c r="D1237" s="1">
        <f>BILANCA!E260</f>
        <v>16797.259999999998</v>
      </c>
      <c r="E1237" s="1">
        <v>0</v>
      </c>
      <c r="F1237" s="1">
        <v>0</v>
      </c>
      <c r="G1237" s="2">
        <f t="shared" si="22"/>
        <v>12799.512119999999</v>
      </c>
      <c r="H1237" s="2">
        <f t="shared" si="23"/>
        <v>0.51999999999679858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346.74</v>
      </c>
      <c r="D1241" s="1">
        <f>BILANCA!E265</f>
        <v>883.4</v>
      </c>
      <c r="E1241" s="1">
        <v>0</v>
      </c>
      <c r="F1241" s="1">
        <v>0</v>
      </c>
      <c r="G1241" s="2">
        <f t="shared" si="22"/>
        <v>545.29331999999999</v>
      </c>
      <c r="H1241" s="2">
        <f t="shared" si="23"/>
        <v>0.65999999999996817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25661.67</v>
      </c>
      <c r="D1244" s="1">
        <f>BILANCA!E268</f>
        <v>1489.79</v>
      </c>
      <c r="E1244" s="1">
        <v>0</v>
      </c>
      <c r="F1244" s="1">
        <v>0</v>
      </c>
      <c r="G1244" s="2">
        <f t="shared" si="24"/>
        <v>7475.3662499999991</v>
      </c>
      <c r="H1244" s="2">
        <f t="shared" si="23"/>
        <v>0.54000000000178261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741.64</v>
      </c>
      <c r="D1263" s="1">
        <f>BILANCA!E287</f>
        <v>506.79</v>
      </c>
      <c r="E1263" s="1">
        <v>0</v>
      </c>
      <c r="F1263" s="1">
        <v>0</v>
      </c>
      <c r="G1263" s="2">
        <f t="shared" si="24"/>
        <v>491.46160000000009</v>
      </c>
      <c r="H1263" s="2">
        <f t="shared" si="23"/>
        <v>0.56999999999999318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162430.51999999999</v>
      </c>
      <c r="D1264" s="1">
        <f>BILANCA!E288</f>
        <v>144944.54999999999</v>
      </c>
      <c r="E1264" s="1">
        <v>0</v>
      </c>
      <c r="F1264" s="1">
        <v>0</v>
      </c>
      <c r="G1264" s="2">
        <f t="shared" si="24"/>
        <v>127101.81322000001</v>
      </c>
      <c r="H1264" s="2">
        <f t="shared" si="23"/>
        <v>0.93000000002211891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67.45</v>
      </c>
      <c r="D1266" s="1">
        <f>BILANCA!E290</f>
        <v>0</v>
      </c>
      <c r="E1266" s="1">
        <v>0</v>
      </c>
      <c r="F1266" s="1">
        <v>0</v>
      </c>
      <c r="G1266" s="2">
        <f t="shared" si="24"/>
        <v>19.088349999999998</v>
      </c>
      <c r="H1266" s="2">
        <f t="shared" si="23"/>
        <v>0.45000000000000284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1777854.57</v>
      </c>
      <c r="D1408" s="1">
        <f>'RAS-funkcijski'!E114</f>
        <v>2057865.93</v>
      </c>
      <c r="E1408" s="1">
        <v>0</v>
      </c>
      <c r="F1408" s="1">
        <v>0</v>
      </c>
      <c r="G1408" s="2">
        <f t="shared" si="24"/>
        <v>648294.50729999994</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1777854.57</v>
      </c>
      <c r="D1412" s="1">
        <f>'RAS-funkcijski'!E118</f>
        <v>2057865.93</v>
      </c>
      <c r="E1412" s="1">
        <v>0</v>
      </c>
      <c r="F1412" s="1">
        <v>0</v>
      </c>
      <c r="G1412" s="2">
        <f t="shared" si="24"/>
        <v>671868.85302000004</v>
      </c>
      <c r="H1412" s="2">
        <f t="shared" si="27"/>
        <v>0.5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1777854.57</v>
      </c>
      <c r="D1414" s="1">
        <f>'RAS-funkcijski'!E120</f>
        <v>2057865.93</v>
      </c>
      <c r="E1414" s="1">
        <v>0</v>
      </c>
      <c r="F1414" s="1">
        <v>0</v>
      </c>
      <c r="G1414" s="2">
        <f t="shared" si="24"/>
        <v>683656.02587999997</v>
      </c>
      <c r="H1414" s="2">
        <f t="shared" si="27"/>
        <v>0.5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1777854.57</v>
      </c>
      <c r="D1435" s="13">
        <f>'RAS-funkcijski'!E141</f>
        <v>2057865.93</v>
      </c>
      <c r="E1435" s="13">
        <v>0</v>
      </c>
      <c r="F1435" s="13">
        <v>0</v>
      </c>
      <c r="G1435" s="14">
        <f t="shared" si="24"/>
        <v>807421.34091000003</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3257.5</v>
      </c>
      <c r="D1436" s="6">
        <f>'P-VRIO'!E5</f>
        <v>0</v>
      </c>
      <c r="E1436" s="6">
        <v>0</v>
      </c>
      <c r="F1436" s="6">
        <v>0</v>
      </c>
      <c r="G1436" s="7">
        <f t="shared" si="24"/>
        <v>3.2575000000000003</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3257.5</v>
      </c>
      <c r="D1453" s="1">
        <f>'P-VRIO'!E22</f>
        <v>0</v>
      </c>
      <c r="E1453" s="1">
        <v>0</v>
      </c>
      <c r="F1453" s="1">
        <v>0</v>
      </c>
      <c r="G1453" s="2">
        <f t="shared" si="24"/>
        <v>58.634999999999998</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3257.5</v>
      </c>
      <c r="D1454" s="1">
        <f>'P-VRIO'!E23</f>
        <v>0</v>
      </c>
      <c r="E1454" s="1">
        <v>0</v>
      </c>
      <c r="F1454" s="1">
        <v>0</v>
      </c>
      <c r="G1454" s="2">
        <f t="shared" si="24"/>
        <v>61.892499999999998</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3257.5</v>
      </c>
      <c r="D1456" s="1">
        <f>'P-VRIO'!E25</f>
        <v>0</v>
      </c>
      <c r="E1456" s="1">
        <v>0</v>
      </c>
      <c r="F1456" s="1">
        <v>0</v>
      </c>
      <c r="G1456" s="2">
        <f t="shared" si="24"/>
        <v>68.407499999999999</v>
      </c>
      <c r="H1456" s="2">
        <f t="shared" si="27"/>
        <v>0.5</v>
      </c>
      <c r="I1456" s="10">
        <f t="shared" si="30"/>
        <v>34.203749999999999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163239.60999999999</v>
      </c>
      <c r="D1480" s="6"/>
      <c r="E1480" s="6">
        <v>0</v>
      </c>
      <c r="F1480" s="6">
        <v>0</v>
      </c>
      <c r="G1480" s="7">
        <f t="shared" ref="G1480:G1580" si="34">B1480/1000*C1480</f>
        <v>163.23961</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2009341.7600000002</v>
      </c>
      <c r="D1481" s="1">
        <v>0</v>
      </c>
      <c r="E1481" s="1">
        <v>0</v>
      </c>
      <c r="F1481" s="1">
        <v>0</v>
      </c>
      <c r="G1481" s="2">
        <f t="shared" si="34"/>
        <v>4018.6835200000005</v>
      </c>
      <c r="H1481" s="2">
        <f t="shared" si="35"/>
        <v>0.23999999975785613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22570.82</v>
      </c>
      <c r="D1482" s="1">
        <v>0</v>
      </c>
      <c r="E1482" s="1">
        <v>0</v>
      </c>
      <c r="F1482" s="1">
        <v>0</v>
      </c>
      <c r="G1482" s="2">
        <f t="shared" si="34"/>
        <v>67.712460000000007</v>
      </c>
      <c r="H1482" s="2">
        <f t="shared" si="35"/>
        <v>0.18000000000029104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1986770.9400000002</v>
      </c>
      <c r="D1483" s="1">
        <v>0</v>
      </c>
      <c r="E1483" s="1">
        <v>0</v>
      </c>
      <c r="F1483" s="1">
        <v>0</v>
      </c>
      <c r="G1483" s="2">
        <f t="shared" si="34"/>
        <v>7947.0837600000004</v>
      </c>
      <c r="H1483" s="2">
        <f t="shared" si="35"/>
        <v>5.9999999823048711E-2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1829758.1</v>
      </c>
      <c r="D1484" s="1">
        <v>0</v>
      </c>
      <c r="E1484" s="1">
        <v>0</v>
      </c>
      <c r="F1484" s="1">
        <v>0</v>
      </c>
      <c r="G1484" s="2">
        <f t="shared" si="34"/>
        <v>9148.790500000001</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151693.53</v>
      </c>
      <c r="D1485" s="1">
        <v>0</v>
      </c>
      <c r="E1485" s="1">
        <v>0</v>
      </c>
      <c r="F1485" s="1">
        <v>0</v>
      </c>
      <c r="G1485" s="2">
        <f t="shared" si="34"/>
        <v>910.16118000000006</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5319.31</v>
      </c>
      <c r="D1489" s="1">
        <v>0</v>
      </c>
      <c r="E1489" s="1">
        <v>0</v>
      </c>
      <c r="F1489" s="1">
        <v>0</v>
      </c>
      <c r="G1489" s="2">
        <f t="shared" si="34"/>
        <v>53.193100000000008</v>
      </c>
      <c r="H1489" s="2">
        <f t="shared" si="35"/>
        <v>0.31000000000040018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2027130.0300000003</v>
      </c>
      <c r="D1499" s="1">
        <v>0</v>
      </c>
      <c r="E1499" s="1">
        <v>0</v>
      </c>
      <c r="F1499" s="1">
        <v>0</v>
      </c>
      <c r="G1499" s="2">
        <f t="shared" si="34"/>
        <v>40542.600600000005</v>
      </c>
      <c r="H1499" s="2">
        <f t="shared" si="35"/>
        <v>3.0000000260770321E-2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47590.62</v>
      </c>
      <c r="D1500" s="1">
        <v>0</v>
      </c>
      <c r="E1500" s="1">
        <v>0</v>
      </c>
      <c r="F1500" s="1">
        <v>0</v>
      </c>
      <c r="G1500" s="2">
        <f t="shared" si="34"/>
        <v>999.40302000000008</v>
      </c>
      <c r="H1500" s="2">
        <f t="shared" si="35"/>
        <v>0.37999999999738066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1979539.4100000001</v>
      </c>
      <c r="D1501" s="1">
        <v>0</v>
      </c>
      <c r="E1501" s="1">
        <v>0</v>
      </c>
      <c r="F1501" s="1">
        <v>0</v>
      </c>
      <c r="G1501" s="2">
        <f t="shared" si="34"/>
        <v>43549.867019999998</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1813500.33</v>
      </c>
      <c r="D1502" s="1">
        <v>0</v>
      </c>
      <c r="E1502" s="1">
        <v>0</v>
      </c>
      <c r="F1502" s="1">
        <v>0</v>
      </c>
      <c r="G1502" s="2">
        <f t="shared" si="34"/>
        <v>41710.507590000001</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160382.57999999999</v>
      </c>
      <c r="D1503" s="1">
        <v>0</v>
      </c>
      <c r="E1503" s="1">
        <v>0</v>
      </c>
      <c r="F1503" s="1">
        <v>0</v>
      </c>
      <c r="G1503" s="2">
        <f t="shared" si="34"/>
        <v>3849.18192</v>
      </c>
      <c r="H1503" s="2">
        <f t="shared" si="35"/>
        <v>0.42000000001280569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5656.5</v>
      </c>
      <c r="D1507" s="1">
        <v>0</v>
      </c>
      <c r="E1507" s="1">
        <v>0</v>
      </c>
      <c r="F1507" s="1">
        <v>0</v>
      </c>
      <c r="G1507" s="2">
        <f t="shared" si="34"/>
        <v>158.38200000000001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145451.33999999985</v>
      </c>
      <c r="D1517" s="1">
        <v>0</v>
      </c>
      <c r="E1517" s="1">
        <v>0</v>
      </c>
      <c r="F1517" s="1">
        <v>0</v>
      </c>
      <c r="G1517" s="2">
        <f t="shared" si="34"/>
        <v>5527.1509199999946</v>
      </c>
      <c r="H1517" s="2">
        <f t="shared" si="35"/>
        <v>0.33999999985098839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506.79</v>
      </c>
      <c r="D1518" s="1">
        <v>0</v>
      </c>
      <c r="E1518" s="1">
        <v>0</v>
      </c>
      <c r="F1518" s="1">
        <v>0</v>
      </c>
      <c r="G1518" s="2">
        <f t="shared" si="34"/>
        <v>19.764810000000001</v>
      </c>
      <c r="H1518" s="2">
        <f t="shared" si="35"/>
        <v>0.20999999999997954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506.79</v>
      </c>
      <c r="D1524" s="1">
        <v>0</v>
      </c>
      <c r="E1524" s="1">
        <v>0</v>
      </c>
      <c r="F1524" s="1">
        <v>0</v>
      </c>
      <c r="G1524" s="2">
        <f t="shared" si="34"/>
        <v>22.80555</v>
      </c>
      <c r="H1524" s="2">
        <f t="shared" si="35"/>
        <v>0.20999999999997954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506.79</v>
      </c>
      <c r="D1530" s="1">
        <v>0</v>
      </c>
      <c r="E1530" s="1">
        <v>0</v>
      </c>
      <c r="F1530" s="1">
        <v>0</v>
      </c>
      <c r="G1530" s="2">
        <f t="shared" si="34"/>
        <v>25.84629</v>
      </c>
      <c r="H1530" s="2">
        <f t="shared" si="35"/>
        <v>0.20999999999997954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506.79</v>
      </c>
      <c r="D1531" s="1">
        <v>0</v>
      </c>
      <c r="E1531" s="1">
        <v>0</v>
      </c>
      <c r="F1531" s="1">
        <v>0</v>
      </c>
      <c r="G1531" s="2">
        <f t="shared" si="34"/>
        <v>26.353079999999999</v>
      </c>
      <c r="H1531" s="2">
        <f t="shared" si="35"/>
        <v>0.20999999999997954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144944.54999999999</v>
      </c>
      <c r="D1576" s="1">
        <v>0</v>
      </c>
      <c r="E1576" s="1">
        <v>0</v>
      </c>
      <c r="F1576" s="1">
        <v>0</v>
      </c>
      <c r="G1576" s="2">
        <f t="shared" si="34"/>
        <v>14059.621349999999</v>
      </c>
      <c r="H1576" s="2">
        <f t="shared" si="35"/>
        <v>0.45000000001164153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12.99</v>
      </c>
      <c r="D1577" s="1">
        <v>0</v>
      </c>
      <c r="E1577" s="1">
        <v>0</v>
      </c>
      <c r="F1577" s="1">
        <v>0</v>
      </c>
      <c r="G1577" s="2">
        <f t="shared" si="34"/>
        <v>1.27302</v>
      </c>
      <c r="H1577" s="2">
        <f t="shared" si="35"/>
        <v>9.9999999999997868E-3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144931.56</v>
      </c>
      <c r="D1578" s="1">
        <v>0</v>
      </c>
      <c r="E1578" s="1">
        <v>0</v>
      </c>
      <c r="F1578" s="1">
        <v>0</v>
      </c>
      <c r="G1578" s="2">
        <f t="shared" si="34"/>
        <v>14348.22444</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16504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1802326.39</v>
      </c>
      <c r="I16" s="170">
        <f>'PR-RAS'!E6</f>
        <v>2054267.57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1722644.36</v>
      </c>
      <c r="I17" s="170">
        <f>'PR-RAS'!E151</f>
        <v>1991037.9799999997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49311.359999999833</v>
      </c>
      <c r="I18" s="170">
        <f>'PR-RAS'!E645</f>
        <v>45713.000000000364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142307.49</v>
      </c>
      <c r="I20" s="173">
        <f>BILANCA!E7</f>
        <v>208120.05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212897.71000000002</v>
      </c>
      <c r="I21" s="175">
        <f>BILANCA!E68</f>
        <v>192047.74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163239.61000000002</v>
      </c>
      <c r="I22" s="175">
        <f>BILANCA!E176</f>
        <v>145451.34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191965.58999999997</v>
      </c>
      <c r="I23" s="177">
        <f>BILANCA!E237</f>
        <v>254716.45</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1777854.57</v>
      </c>
      <c r="I27" s="175">
        <f>'RAS-funkcijski'!E114</f>
        <v>2057865.93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1777854.57</v>
      </c>
      <c r="I28" s="179">
        <f>'RAS-funkcijski'!E141</f>
        <v>2057865.93</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3257.5</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3257.5</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163239.60999999999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145451.33999999985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506.79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144944.54999999999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06" zoomScaleNormal="100" workbookViewId="0">
      <selection activeCell="E131" sqref="E13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1802326.39</v>
      </c>
      <c r="E6" s="51">
        <f>E7+E44+E50+E82+E106+E124+E133+E139</f>
        <v>2054267.57</v>
      </c>
      <c r="F6" s="52">
        <f t="shared" ref="F6:F131" si="0">IF(D6&lt;&gt;0,IF(E6/D6&gt;=100,"&gt;&gt;100",E6/D6*100),"-")</f>
        <v>113.97866565111995</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1551020.39</v>
      </c>
      <c r="E50" s="51">
        <f>E51+E54+E59+E62+E65+E68+E71+E74+E77</f>
        <v>1838647.85</v>
      </c>
      <c r="F50" s="52">
        <f t="shared" si="0"/>
        <v>118.5444022434805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1483710.19</v>
      </c>
      <c r="E68" s="51">
        <f t="shared" si="15"/>
        <v>1768392.25</v>
      </c>
      <c r="F68" s="52">
        <f t="shared" si="0"/>
        <v>119.1871742823307</v>
      </c>
    </row>
    <row r="69" spans="1:6" ht="12.75" customHeight="1" x14ac:dyDescent="0.2">
      <c r="A69" s="53" t="s">
        <v>183</v>
      </c>
      <c r="B69" s="85" t="s">
        <v>184</v>
      </c>
      <c r="C69" s="50" t="s">
        <v>183</v>
      </c>
      <c r="D69" s="242">
        <v>1483047.19</v>
      </c>
      <c r="E69" s="242">
        <v>1767729.25</v>
      </c>
      <c r="F69" s="52">
        <f t="shared" si="0"/>
        <v>119.19575195715788</v>
      </c>
    </row>
    <row r="70" spans="1:6" ht="24" x14ac:dyDescent="0.2">
      <c r="A70" s="53" t="s">
        <v>185</v>
      </c>
      <c r="B70" s="85" t="s">
        <v>186</v>
      </c>
      <c r="C70" s="50" t="s">
        <v>185</v>
      </c>
      <c r="D70" s="242">
        <v>663</v>
      </c>
      <c r="E70" s="242">
        <v>663</v>
      </c>
      <c r="F70" s="52">
        <f t="shared" si="0"/>
        <v>100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67310.2</v>
      </c>
      <c r="E74" s="51">
        <f t="shared" si="17"/>
        <v>70255.600000000006</v>
      </c>
      <c r="F74" s="52">
        <f t="shared" si="0"/>
        <v>104.37585982510824</v>
      </c>
    </row>
    <row r="75" spans="1:6" ht="12.75" customHeight="1" x14ac:dyDescent="0.2">
      <c r="A75" s="53" t="s">
        <v>195</v>
      </c>
      <c r="B75" s="85" t="s">
        <v>196</v>
      </c>
      <c r="C75" s="50" t="s">
        <v>195</v>
      </c>
      <c r="D75" s="242">
        <v>67310.2</v>
      </c>
      <c r="E75" s="242">
        <v>70255.600000000006</v>
      </c>
      <c r="F75" s="52">
        <f t="shared" si="0"/>
        <v>104.37585982510824</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20.6</v>
      </c>
      <c r="E82" s="51">
        <f t="shared" si="19"/>
        <v>54.38</v>
      </c>
      <c r="F82" s="52">
        <f t="shared" si="0"/>
        <v>263.98058252427188</v>
      </c>
    </row>
    <row r="83" spans="1:6" ht="12.75" customHeight="1" x14ac:dyDescent="0.2">
      <c r="A83" s="53">
        <v>641</v>
      </c>
      <c r="B83" s="85" t="s">
        <v>211</v>
      </c>
      <c r="C83" s="50" t="s">
        <v>212</v>
      </c>
      <c r="D83" s="51">
        <f t="shared" ref="D83:E83" si="20">SUM(D84:D90)</f>
        <v>20.6</v>
      </c>
      <c r="E83" s="51">
        <f t="shared" si="20"/>
        <v>54.38</v>
      </c>
      <c r="F83" s="52">
        <f t="shared" si="0"/>
        <v>263.98058252427188</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20.6</v>
      </c>
      <c r="E85" s="242">
        <v>54.38</v>
      </c>
      <c r="F85" s="52">
        <f t="shared" si="0"/>
        <v>263.98058252427188</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4622.8500000000004</v>
      </c>
      <c r="E106" s="51">
        <f t="shared" si="23"/>
        <v>409</v>
      </c>
      <c r="F106" s="52">
        <f t="shared" si="0"/>
        <v>8.8473560682263095</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4622.8500000000004</v>
      </c>
      <c r="E112" s="51">
        <f t="shared" si="25"/>
        <v>409</v>
      </c>
      <c r="F112" s="52">
        <f t="shared" si="0"/>
        <v>8.8473560682263095</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4622.8500000000004</v>
      </c>
      <c r="E117" s="242">
        <v>409</v>
      </c>
      <c r="F117" s="52">
        <f t="shared" si="0"/>
        <v>8.8473560682263095</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16156.14</v>
      </c>
      <c r="E124" s="51">
        <f t="shared" si="27"/>
        <v>15211.119999999999</v>
      </c>
      <c r="F124" s="52">
        <f t="shared" si="0"/>
        <v>94.150706790111997</v>
      </c>
    </row>
    <row r="125" spans="1:6" ht="12.75" customHeight="1" x14ac:dyDescent="0.2">
      <c r="A125" s="53">
        <v>661</v>
      </c>
      <c r="B125" s="86" t="s">
        <v>295</v>
      </c>
      <c r="C125" s="50" t="s">
        <v>296</v>
      </c>
      <c r="D125" s="51">
        <f t="shared" ref="D125:E125" si="28">SUM(D126:D127)</f>
        <v>6956.14</v>
      </c>
      <c r="E125" s="51">
        <f t="shared" si="28"/>
        <v>6861.12</v>
      </c>
      <c r="F125" s="52">
        <f t="shared" si="0"/>
        <v>98.63401254143821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6956.14</v>
      </c>
      <c r="E127" s="242">
        <v>6861.12</v>
      </c>
      <c r="F127" s="52">
        <f t="shared" si="0"/>
        <v>98.63401254143821</v>
      </c>
    </row>
    <row r="128" spans="1:6" ht="24" x14ac:dyDescent="0.2">
      <c r="A128" s="53">
        <v>663</v>
      </c>
      <c r="B128" s="231" t="s">
        <v>301</v>
      </c>
      <c r="C128" s="50" t="s">
        <v>302</v>
      </c>
      <c r="D128" s="51">
        <f t="shared" ref="D128:E128" si="29">SUM(D129:D132)</f>
        <v>9200</v>
      </c>
      <c r="E128" s="51">
        <f t="shared" si="29"/>
        <v>8350</v>
      </c>
      <c r="F128" s="52">
        <f t="shared" si="0"/>
        <v>90.760869565217391</v>
      </c>
    </row>
    <row r="129" spans="1:6" ht="12.75" customHeight="1" x14ac:dyDescent="0.2">
      <c r="A129" s="53">
        <v>6631</v>
      </c>
      <c r="B129" s="86" t="s">
        <v>303</v>
      </c>
      <c r="C129" s="50" t="s">
        <v>304</v>
      </c>
      <c r="D129" s="242">
        <v>9200</v>
      </c>
      <c r="E129" s="242">
        <v>8350</v>
      </c>
      <c r="F129" s="52">
        <f t="shared" si="0"/>
        <v>90.760869565217391</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230506.41</v>
      </c>
      <c r="E133" s="51">
        <f t="shared" si="30"/>
        <v>199945.22</v>
      </c>
      <c r="F133" s="52">
        <f t="shared" ref="F133:F223" si="31">IF(D133&lt;&gt;0,IF(E133/D133&gt;=100,"&gt;&gt;100",E133/D133*100),"-")</f>
        <v>86.74171794181342</v>
      </c>
    </row>
    <row r="134" spans="1:6" ht="24" x14ac:dyDescent="0.2">
      <c r="A134" s="53">
        <v>671</v>
      </c>
      <c r="B134" s="232" t="s">
        <v>313</v>
      </c>
      <c r="C134" s="50" t="s">
        <v>314</v>
      </c>
      <c r="D134" s="51">
        <f t="shared" ref="D134:E134" si="32">SUM(D135:D137)</f>
        <v>230506.41</v>
      </c>
      <c r="E134" s="51">
        <f t="shared" si="32"/>
        <v>199945.22</v>
      </c>
      <c r="F134" s="52">
        <f t="shared" si="31"/>
        <v>86.74171794181342</v>
      </c>
    </row>
    <row r="135" spans="1:6" ht="12.75" customHeight="1" x14ac:dyDescent="0.2">
      <c r="A135" s="53">
        <v>6711</v>
      </c>
      <c r="B135" s="85" t="s">
        <v>315</v>
      </c>
      <c r="C135" s="50" t="s">
        <v>316</v>
      </c>
      <c r="D135" s="242">
        <v>164623.16</v>
      </c>
      <c r="E135" s="242">
        <v>134754.69</v>
      </c>
      <c r="F135" s="52">
        <f t="shared" si="31"/>
        <v>81.856459322005477</v>
      </c>
    </row>
    <row r="136" spans="1:6" ht="24" x14ac:dyDescent="0.2">
      <c r="A136" s="53">
        <v>6712</v>
      </c>
      <c r="B136" s="232" t="s">
        <v>317</v>
      </c>
      <c r="C136" s="50" t="s">
        <v>318</v>
      </c>
      <c r="D136" s="242">
        <v>65883.25</v>
      </c>
      <c r="E136" s="242">
        <v>65190.53</v>
      </c>
      <c r="F136" s="52">
        <f t="shared" si="31"/>
        <v>98.948564316423372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1722644.36</v>
      </c>
      <c r="E151" s="51">
        <f t="shared" si="35"/>
        <v>1991037.9799999997</v>
      </c>
      <c r="F151" s="52">
        <f t="shared" si="31"/>
        <v>115.58032674834865</v>
      </c>
    </row>
    <row r="152" spans="1:6" ht="12.75" customHeight="1" x14ac:dyDescent="0.2">
      <c r="A152" s="53">
        <v>31</v>
      </c>
      <c r="B152" s="85" t="s">
        <v>348</v>
      </c>
      <c r="C152" s="50" t="s">
        <v>34</v>
      </c>
      <c r="D152" s="51">
        <f t="shared" ref="D152:E152" si="36">D153+D158+D159</f>
        <v>1515875.6600000001</v>
      </c>
      <c r="E152" s="51">
        <f t="shared" si="36"/>
        <v>1807517.74</v>
      </c>
      <c r="F152" s="52">
        <f t="shared" si="31"/>
        <v>119.23918218991653</v>
      </c>
    </row>
    <row r="153" spans="1:6" ht="12.75" customHeight="1" x14ac:dyDescent="0.2">
      <c r="A153" s="53">
        <v>311</v>
      </c>
      <c r="B153" s="85" t="s">
        <v>349</v>
      </c>
      <c r="C153" s="50" t="s">
        <v>350</v>
      </c>
      <c r="D153" s="51">
        <f t="shared" ref="D153:E153" si="37">SUM(D154:D157)</f>
        <v>1246416.07</v>
      </c>
      <c r="E153" s="51">
        <f t="shared" si="37"/>
        <v>1486983.27</v>
      </c>
      <c r="F153" s="52">
        <f t="shared" si="31"/>
        <v>119.30071392612902</v>
      </c>
    </row>
    <row r="154" spans="1:6" ht="12.75" customHeight="1" x14ac:dyDescent="0.2">
      <c r="A154" s="53">
        <v>3111</v>
      </c>
      <c r="B154" s="85" t="s">
        <v>351</v>
      </c>
      <c r="C154" s="50" t="s">
        <v>352</v>
      </c>
      <c r="D154" s="242">
        <v>1180603.5</v>
      </c>
      <c r="E154" s="242">
        <v>1398983.65</v>
      </c>
      <c r="F154" s="52">
        <f t="shared" si="31"/>
        <v>118.49733208481932</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32844.559999999998</v>
      </c>
      <c r="E156" s="242">
        <v>43438.53</v>
      </c>
      <c r="F156" s="52">
        <f t="shared" si="31"/>
        <v>132.25486960397703</v>
      </c>
    </row>
    <row r="157" spans="1:6" ht="12.75" customHeight="1" x14ac:dyDescent="0.2">
      <c r="A157" s="53">
        <v>3114</v>
      </c>
      <c r="B157" s="85" t="s">
        <v>357</v>
      </c>
      <c r="C157" s="50" t="s">
        <v>358</v>
      </c>
      <c r="D157" s="242">
        <v>32968.01</v>
      </c>
      <c r="E157" s="242">
        <v>44561.09</v>
      </c>
      <c r="F157" s="52">
        <f t="shared" si="31"/>
        <v>135.16463383746847</v>
      </c>
    </row>
    <row r="158" spans="1:6" ht="12.75" customHeight="1" x14ac:dyDescent="0.2">
      <c r="A158" s="53">
        <v>312</v>
      </c>
      <c r="B158" s="85" t="s">
        <v>359</v>
      </c>
      <c r="C158" s="50" t="s">
        <v>360</v>
      </c>
      <c r="D158" s="242">
        <v>63893.59</v>
      </c>
      <c r="E158" s="242">
        <v>73514.13</v>
      </c>
      <c r="F158" s="52">
        <f t="shared" si="31"/>
        <v>115.05712857893884</v>
      </c>
    </row>
    <row r="159" spans="1:6" ht="12.75" customHeight="1" x14ac:dyDescent="0.2">
      <c r="A159" s="53">
        <v>313</v>
      </c>
      <c r="B159" s="85" t="s">
        <v>361</v>
      </c>
      <c r="C159" s="50" t="s">
        <v>362</v>
      </c>
      <c r="D159" s="51">
        <f t="shared" ref="D159:E159" si="38">SUM(D160:D162)</f>
        <v>205566</v>
      </c>
      <c r="E159" s="51">
        <f t="shared" si="38"/>
        <v>247020.34</v>
      </c>
      <c r="F159" s="52">
        <f t="shared" si="31"/>
        <v>120.16595156786627</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205566</v>
      </c>
      <c r="E161" s="242">
        <v>247020.34</v>
      </c>
      <c r="F161" s="52">
        <f t="shared" si="31"/>
        <v>120.16595156786627</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203017.32000000004</v>
      </c>
      <c r="E163" s="51">
        <f t="shared" si="39"/>
        <v>180096.16999999998</v>
      </c>
      <c r="F163" s="52">
        <f t="shared" si="31"/>
        <v>88.709756389257805</v>
      </c>
    </row>
    <row r="164" spans="1:6" ht="12.75" customHeight="1" x14ac:dyDescent="0.2">
      <c r="A164" s="53">
        <v>321</v>
      </c>
      <c r="B164" s="85" t="s">
        <v>370</v>
      </c>
      <c r="C164" s="50" t="s">
        <v>371</v>
      </c>
      <c r="D164" s="51">
        <f t="shared" ref="D164:E164" si="40">SUM(D165:D168)</f>
        <v>82638.390000000014</v>
      </c>
      <c r="E164" s="51">
        <f t="shared" si="40"/>
        <v>68492.820000000007</v>
      </c>
      <c r="F164" s="52">
        <f t="shared" si="31"/>
        <v>82.882568259134757</v>
      </c>
    </row>
    <row r="165" spans="1:6" ht="12.75" customHeight="1" x14ac:dyDescent="0.2">
      <c r="A165" s="53">
        <v>3211</v>
      </c>
      <c r="B165" s="85" t="s">
        <v>372</v>
      </c>
      <c r="C165" s="50" t="s">
        <v>373</v>
      </c>
      <c r="D165" s="242">
        <v>12270.73</v>
      </c>
      <c r="E165" s="242">
        <v>11712.24</v>
      </c>
      <c r="F165" s="52">
        <f t="shared" si="31"/>
        <v>95.448600042540249</v>
      </c>
    </row>
    <row r="166" spans="1:6" ht="12.75" customHeight="1" x14ac:dyDescent="0.2">
      <c r="A166" s="53">
        <v>3212</v>
      </c>
      <c r="B166" s="85" t="s">
        <v>374</v>
      </c>
      <c r="C166" s="50" t="s">
        <v>375</v>
      </c>
      <c r="D166" s="242">
        <v>35296.120000000003</v>
      </c>
      <c r="E166" s="242">
        <v>32864.120000000003</v>
      </c>
      <c r="F166" s="52">
        <f t="shared" si="31"/>
        <v>93.109724241644685</v>
      </c>
    </row>
    <row r="167" spans="1:6" ht="12.75" customHeight="1" x14ac:dyDescent="0.2">
      <c r="A167" s="53">
        <v>3213</v>
      </c>
      <c r="B167" s="85" t="s">
        <v>376</v>
      </c>
      <c r="C167" s="50" t="s">
        <v>377</v>
      </c>
      <c r="D167" s="242">
        <v>34855.82</v>
      </c>
      <c r="E167" s="242">
        <v>23770.68</v>
      </c>
      <c r="F167" s="52">
        <f t="shared" si="31"/>
        <v>68.197161908685558</v>
      </c>
    </row>
    <row r="168" spans="1:6" ht="12.75" customHeight="1" x14ac:dyDescent="0.2">
      <c r="A168" s="53">
        <v>3214</v>
      </c>
      <c r="B168" s="85" t="s">
        <v>378</v>
      </c>
      <c r="C168" s="50" t="s">
        <v>379</v>
      </c>
      <c r="D168" s="242">
        <v>215.72</v>
      </c>
      <c r="E168" s="242">
        <v>145.78</v>
      </c>
      <c r="F168" s="52">
        <f t="shared" si="31"/>
        <v>67.578342295568333</v>
      </c>
    </row>
    <row r="169" spans="1:6" ht="12.75" customHeight="1" x14ac:dyDescent="0.2">
      <c r="A169" s="53">
        <v>322</v>
      </c>
      <c r="B169" s="85" t="s">
        <v>380</v>
      </c>
      <c r="C169" s="50" t="s">
        <v>381</v>
      </c>
      <c r="D169" s="51">
        <f t="shared" ref="D169:E169" si="41">SUM(D170:D176)</f>
        <v>20430.169999999998</v>
      </c>
      <c r="E169" s="51">
        <f t="shared" si="41"/>
        <v>16852.09</v>
      </c>
      <c r="F169" s="52">
        <f t="shared" si="31"/>
        <v>82.486293555070773</v>
      </c>
    </row>
    <row r="170" spans="1:6" ht="12.75" customHeight="1" x14ac:dyDescent="0.2">
      <c r="A170" s="53">
        <v>3221</v>
      </c>
      <c r="B170" s="85" t="s">
        <v>382</v>
      </c>
      <c r="C170" s="50" t="s">
        <v>383</v>
      </c>
      <c r="D170" s="242">
        <v>17890.77</v>
      </c>
      <c r="E170" s="242">
        <v>14255.04</v>
      </c>
      <c r="F170" s="52">
        <f t="shared" si="31"/>
        <v>79.678180424878306</v>
      </c>
    </row>
    <row r="171" spans="1:6" ht="12.75" customHeight="1" x14ac:dyDescent="0.2">
      <c r="A171" s="53">
        <v>3222</v>
      </c>
      <c r="B171" s="85" t="s">
        <v>384</v>
      </c>
      <c r="C171" s="50" t="s">
        <v>385</v>
      </c>
      <c r="D171" s="242">
        <v>0</v>
      </c>
      <c r="E171" s="242"/>
      <c r="F171" s="52" t="str">
        <f t="shared" si="31"/>
        <v>-</v>
      </c>
    </row>
    <row r="172" spans="1:6" ht="12.75" customHeight="1" x14ac:dyDescent="0.2">
      <c r="A172" s="53">
        <v>3223</v>
      </c>
      <c r="B172" s="85" t="s">
        <v>386</v>
      </c>
      <c r="C172" s="50" t="s">
        <v>387</v>
      </c>
      <c r="D172" s="242">
        <v>0</v>
      </c>
      <c r="E172" s="242"/>
      <c r="F172" s="52" t="str">
        <f t="shared" si="31"/>
        <v>-</v>
      </c>
    </row>
    <row r="173" spans="1:6" ht="12.75" customHeight="1" x14ac:dyDescent="0.2">
      <c r="A173" s="53">
        <v>3224</v>
      </c>
      <c r="B173" s="85" t="s">
        <v>388</v>
      </c>
      <c r="C173" s="50" t="s">
        <v>389</v>
      </c>
      <c r="D173" s="242">
        <v>1239.73</v>
      </c>
      <c r="E173" s="242">
        <v>948.89</v>
      </c>
      <c r="F173" s="52">
        <f t="shared" si="31"/>
        <v>76.540053076073008</v>
      </c>
    </row>
    <row r="174" spans="1:6" ht="12.75" customHeight="1" x14ac:dyDescent="0.2">
      <c r="A174" s="53">
        <v>3225</v>
      </c>
      <c r="B174" s="85" t="s">
        <v>390</v>
      </c>
      <c r="C174" s="50" t="s">
        <v>391</v>
      </c>
      <c r="D174" s="242">
        <v>456.5</v>
      </c>
      <c r="E174" s="242">
        <v>1288.02</v>
      </c>
      <c r="F174" s="52">
        <f t="shared" si="31"/>
        <v>282.15115005476451</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843.17</v>
      </c>
      <c r="E176" s="242">
        <v>360.14</v>
      </c>
      <c r="F176" s="52">
        <f t="shared" si="31"/>
        <v>42.712620230795686</v>
      </c>
    </row>
    <row r="177" spans="1:6" ht="12.75" customHeight="1" x14ac:dyDescent="0.2">
      <c r="A177" s="53">
        <v>323</v>
      </c>
      <c r="B177" s="85" t="s">
        <v>396</v>
      </c>
      <c r="C177" s="50" t="s">
        <v>397</v>
      </c>
      <c r="D177" s="51">
        <f t="shared" ref="D177:E177" si="42">SUM(D178:D186)</f>
        <v>34751.329999999994</v>
      </c>
      <c r="E177" s="51">
        <f t="shared" si="42"/>
        <v>36526.9</v>
      </c>
      <c r="F177" s="52">
        <f t="shared" si="31"/>
        <v>105.10935840441218</v>
      </c>
    </row>
    <row r="178" spans="1:6" ht="12.75" customHeight="1" x14ac:dyDescent="0.2">
      <c r="A178" s="53">
        <v>3231</v>
      </c>
      <c r="B178" s="85" t="s">
        <v>398</v>
      </c>
      <c r="C178" s="50" t="s">
        <v>399</v>
      </c>
      <c r="D178" s="242">
        <v>1125.1500000000001</v>
      </c>
      <c r="E178" s="242">
        <v>960.78</v>
      </c>
      <c r="F178" s="52">
        <f t="shared" si="31"/>
        <v>85.39128116251166</v>
      </c>
    </row>
    <row r="179" spans="1:6" ht="12.75" customHeight="1" x14ac:dyDescent="0.2">
      <c r="A179" s="53">
        <v>3232</v>
      </c>
      <c r="B179" s="85" t="s">
        <v>400</v>
      </c>
      <c r="C179" s="50" t="s">
        <v>401</v>
      </c>
      <c r="D179" s="242">
        <v>4172.59</v>
      </c>
      <c r="E179" s="242">
        <v>17389.66</v>
      </c>
      <c r="F179" s="52">
        <f t="shared" si="31"/>
        <v>416.75937487268095</v>
      </c>
    </row>
    <row r="180" spans="1:6" ht="12.75" customHeight="1" x14ac:dyDescent="0.2">
      <c r="A180" s="53">
        <v>3233</v>
      </c>
      <c r="B180" s="85" t="s">
        <v>402</v>
      </c>
      <c r="C180" s="50" t="s">
        <v>403</v>
      </c>
      <c r="D180" s="242">
        <v>127.44</v>
      </c>
      <c r="E180" s="242">
        <v>127.44</v>
      </c>
      <c r="F180" s="52">
        <f t="shared" si="31"/>
        <v>100</v>
      </c>
    </row>
    <row r="181" spans="1:6" ht="12.75" customHeight="1" x14ac:dyDescent="0.2">
      <c r="A181" s="53">
        <v>3234</v>
      </c>
      <c r="B181" s="85" t="s">
        <v>404</v>
      </c>
      <c r="C181" s="50" t="s">
        <v>405</v>
      </c>
      <c r="D181" s="242">
        <v>6827.37</v>
      </c>
      <c r="E181" s="242">
        <v>5993.27</v>
      </c>
      <c r="F181" s="52">
        <f t="shared" si="31"/>
        <v>87.782996966621113</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6409.28</v>
      </c>
      <c r="E183" s="242"/>
      <c r="F183" s="52">
        <f t="shared" si="31"/>
        <v>0</v>
      </c>
    </row>
    <row r="184" spans="1:6" ht="12.75" customHeight="1" x14ac:dyDescent="0.2">
      <c r="A184" s="53">
        <v>3237</v>
      </c>
      <c r="B184" s="85" t="s">
        <v>410</v>
      </c>
      <c r="C184" s="50" t="s">
        <v>411</v>
      </c>
      <c r="D184" s="242">
        <v>4447.58</v>
      </c>
      <c r="E184" s="242">
        <v>6090.97</v>
      </c>
      <c r="F184" s="52">
        <f t="shared" si="31"/>
        <v>136.95020662922309</v>
      </c>
    </row>
    <row r="185" spans="1:6" ht="12.75" customHeight="1" x14ac:dyDescent="0.2">
      <c r="A185" s="53">
        <v>3238</v>
      </c>
      <c r="B185" s="85" t="s">
        <v>412</v>
      </c>
      <c r="C185" s="50" t="s">
        <v>413</v>
      </c>
      <c r="D185" s="242">
        <v>2129.9899999999998</v>
      </c>
      <c r="E185" s="242">
        <v>2129.9899999999998</v>
      </c>
      <c r="F185" s="52">
        <f t="shared" si="31"/>
        <v>100</v>
      </c>
    </row>
    <row r="186" spans="1:6" ht="12.75" customHeight="1" x14ac:dyDescent="0.2">
      <c r="A186" s="53">
        <v>3239</v>
      </c>
      <c r="B186" s="85" t="s">
        <v>414</v>
      </c>
      <c r="C186" s="50" t="s">
        <v>415</v>
      </c>
      <c r="D186" s="242">
        <v>9511.93</v>
      </c>
      <c r="E186" s="242">
        <v>3834.79</v>
      </c>
      <c r="F186" s="52">
        <f t="shared" si="31"/>
        <v>40.315582642008508</v>
      </c>
    </row>
    <row r="187" spans="1:6" ht="12.75" customHeight="1" x14ac:dyDescent="0.2">
      <c r="A187" s="53">
        <v>324</v>
      </c>
      <c r="B187" s="85" t="s">
        <v>416</v>
      </c>
      <c r="C187" s="50" t="s">
        <v>417</v>
      </c>
      <c r="D187" s="242">
        <v>45038.080000000002</v>
      </c>
      <c r="E187" s="242">
        <v>41285.589999999997</v>
      </c>
      <c r="F187" s="52">
        <f t="shared" si="31"/>
        <v>91.66818390126754</v>
      </c>
    </row>
    <row r="188" spans="1:6" ht="12.75" customHeight="1" x14ac:dyDescent="0.2">
      <c r="A188" s="53">
        <v>329</v>
      </c>
      <c r="B188" s="85" t="s">
        <v>418</v>
      </c>
      <c r="C188" s="50" t="s">
        <v>419</v>
      </c>
      <c r="D188" s="51">
        <f t="shared" ref="D188:E188" si="43">SUM(D189:D195)</f>
        <v>20159.349999999999</v>
      </c>
      <c r="E188" s="51">
        <f t="shared" si="43"/>
        <v>16938.77</v>
      </c>
      <c r="F188" s="52">
        <f t="shared" si="31"/>
        <v>84.024385706880437</v>
      </c>
    </row>
    <row r="189" spans="1:6" ht="12.75" customHeight="1" x14ac:dyDescent="0.2">
      <c r="A189" s="53">
        <v>3291</v>
      </c>
      <c r="B189" s="232" t="s">
        <v>420</v>
      </c>
      <c r="C189" s="50" t="s">
        <v>421</v>
      </c>
      <c r="D189" s="242">
        <v>4042.41</v>
      </c>
      <c r="E189" s="242">
        <v>4684.5600000000004</v>
      </c>
      <c r="F189" s="52">
        <f t="shared" si="31"/>
        <v>115.88532583285715</v>
      </c>
    </row>
    <row r="190" spans="1:6" ht="12.75" customHeight="1" x14ac:dyDescent="0.2">
      <c r="A190" s="53">
        <v>3292</v>
      </c>
      <c r="B190" s="85" t="s">
        <v>422</v>
      </c>
      <c r="C190" s="50" t="s">
        <v>423</v>
      </c>
      <c r="D190" s="242">
        <v>0</v>
      </c>
      <c r="E190" s="242">
        <v>0</v>
      </c>
      <c r="F190" s="52" t="str">
        <f t="shared" si="31"/>
        <v>-</v>
      </c>
    </row>
    <row r="191" spans="1:6" ht="12.75" customHeight="1" x14ac:dyDescent="0.2">
      <c r="A191" s="53">
        <v>3293</v>
      </c>
      <c r="B191" s="85" t="s">
        <v>424</v>
      </c>
      <c r="C191" s="50" t="s">
        <v>425</v>
      </c>
      <c r="D191" s="242">
        <v>3467.49</v>
      </c>
      <c r="E191" s="242">
        <v>1045.78</v>
      </c>
      <c r="F191" s="52">
        <f t="shared" si="31"/>
        <v>30.159567871861203</v>
      </c>
    </row>
    <row r="192" spans="1:6" ht="12.75" customHeight="1" x14ac:dyDescent="0.2">
      <c r="A192" s="53">
        <v>3294</v>
      </c>
      <c r="B192" s="85" t="s">
        <v>426</v>
      </c>
      <c r="C192" s="50" t="s">
        <v>427</v>
      </c>
      <c r="D192" s="242">
        <v>129.37</v>
      </c>
      <c r="E192" s="242">
        <v>80</v>
      </c>
      <c r="F192" s="52">
        <f t="shared" si="31"/>
        <v>61.838138672025963</v>
      </c>
    </row>
    <row r="193" spans="1:6" ht="12.75" customHeight="1" x14ac:dyDescent="0.2">
      <c r="A193" s="53">
        <v>3295</v>
      </c>
      <c r="B193" s="85" t="s">
        <v>428</v>
      </c>
      <c r="C193" s="50" t="s">
        <v>429</v>
      </c>
      <c r="D193" s="242">
        <v>3981.05</v>
      </c>
      <c r="E193" s="242">
        <v>4476.25</v>
      </c>
      <c r="F193" s="52">
        <f t="shared" si="31"/>
        <v>112.43892942816593</v>
      </c>
    </row>
    <row r="194" spans="1:6" ht="12.75" customHeight="1" x14ac:dyDescent="0.2">
      <c r="A194" s="53" t="s">
        <v>430</v>
      </c>
      <c r="B194" s="85" t="s">
        <v>431</v>
      </c>
      <c r="C194" s="50" t="s">
        <v>430</v>
      </c>
      <c r="D194" s="242">
        <v>1425.47</v>
      </c>
      <c r="E194" s="242">
        <v>2024.48</v>
      </c>
      <c r="F194" s="52">
        <f t="shared" si="31"/>
        <v>142.02192960918154</v>
      </c>
    </row>
    <row r="195" spans="1:6" ht="12.75" customHeight="1" x14ac:dyDescent="0.2">
      <c r="A195" s="53">
        <v>3299</v>
      </c>
      <c r="B195" s="85" t="s">
        <v>432</v>
      </c>
      <c r="C195" s="50" t="s">
        <v>433</v>
      </c>
      <c r="D195" s="242">
        <v>7113.56</v>
      </c>
      <c r="E195" s="242">
        <v>4627.7</v>
      </c>
      <c r="F195" s="52">
        <f t="shared" si="31"/>
        <v>65.054628062460978</v>
      </c>
    </row>
    <row r="196" spans="1:6" ht="12.75" customHeight="1" x14ac:dyDescent="0.2">
      <c r="A196" s="53">
        <v>34</v>
      </c>
      <c r="B196" s="232" t="s">
        <v>434</v>
      </c>
      <c r="C196" s="50" t="s">
        <v>435</v>
      </c>
      <c r="D196" s="51">
        <f t="shared" ref="D196:E196" si="44">D197+D202+D210</f>
        <v>2019.6899999999998</v>
      </c>
      <c r="E196" s="51">
        <f t="shared" si="44"/>
        <v>1922.18</v>
      </c>
      <c r="F196" s="52">
        <f t="shared" si="31"/>
        <v>95.172031351346007</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2019.6899999999998</v>
      </c>
      <c r="E210" s="51">
        <f t="shared" si="47"/>
        <v>1922.18</v>
      </c>
      <c r="F210" s="52">
        <f t="shared" si="31"/>
        <v>95.172031351346007</v>
      </c>
    </row>
    <row r="211" spans="1:6" ht="12.75" customHeight="1" x14ac:dyDescent="0.2">
      <c r="A211" s="53">
        <v>3431</v>
      </c>
      <c r="B211" s="232" t="s">
        <v>464</v>
      </c>
      <c r="C211" s="50" t="s">
        <v>465</v>
      </c>
      <c r="D211" s="242">
        <v>1639.55</v>
      </c>
      <c r="E211" s="242">
        <v>1851.92</v>
      </c>
      <c r="F211" s="52">
        <f t="shared" si="31"/>
        <v>112.95294440547711</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12.84</v>
      </c>
      <c r="E213" s="242">
        <v>5.56</v>
      </c>
      <c r="F213" s="52">
        <f t="shared" si="31"/>
        <v>43.302180685358252</v>
      </c>
    </row>
    <row r="214" spans="1:6" ht="12.75" customHeight="1" x14ac:dyDescent="0.2">
      <c r="A214" s="53">
        <v>3434</v>
      </c>
      <c r="B214" s="85" t="s">
        <v>470</v>
      </c>
      <c r="C214" s="50" t="s">
        <v>471</v>
      </c>
      <c r="D214" s="242">
        <v>367.3</v>
      </c>
      <c r="E214" s="242">
        <v>64.7</v>
      </c>
      <c r="F214" s="52">
        <f t="shared" si="31"/>
        <v>17.615028586986114</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1731.69</v>
      </c>
      <c r="E263" s="51">
        <f t="shared" si="68"/>
        <v>1501.89</v>
      </c>
      <c r="F263" s="52">
        <f t="shared" ref="F263:F267" si="69">IF(D263&lt;&gt;0,IF(E263/D263&gt;=100,"&gt;&gt;100",E263/D263*100),"-")</f>
        <v>86.7297264521941</v>
      </c>
    </row>
    <row r="264" spans="1:6" ht="12.75" customHeight="1" x14ac:dyDescent="0.2">
      <c r="A264" s="53">
        <v>381</v>
      </c>
      <c r="B264" s="85" t="s">
        <v>566</v>
      </c>
      <c r="C264" s="50" t="s">
        <v>567</v>
      </c>
      <c r="D264" s="51">
        <f t="shared" ref="D264:E264" si="70">SUM(D265:D267)</f>
        <v>1731.69</v>
      </c>
      <c r="E264" s="51">
        <f t="shared" si="70"/>
        <v>1501.89</v>
      </c>
      <c r="F264" s="52">
        <f t="shared" si="69"/>
        <v>86.7297264521941</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1731.69</v>
      </c>
      <c r="E266" s="242">
        <v>1501.89</v>
      </c>
      <c r="F266" s="52">
        <f t="shared" si="69"/>
        <v>86.7297264521941</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1722644.36</v>
      </c>
      <c r="E289" s="51">
        <f t="shared" si="79"/>
        <v>1991037.9799999997</v>
      </c>
      <c r="F289" s="52">
        <f t="shared" si="76"/>
        <v>115.58032674834865</v>
      </c>
    </row>
    <row r="290" spans="1:6" ht="12.75" customHeight="1" x14ac:dyDescent="0.2">
      <c r="A290" s="53" t="s">
        <v>607</v>
      </c>
      <c r="B290" s="85" t="s">
        <v>618</v>
      </c>
      <c r="C290" s="50" t="s">
        <v>619</v>
      </c>
      <c r="D290" s="51">
        <f>IF(D6&gt;=D289,D6-D289,0)</f>
        <v>79682.029999999795</v>
      </c>
      <c r="E290" s="51">
        <f>IF(E6&gt;=E289,E6-E289,0)</f>
        <v>63229.590000000317</v>
      </c>
      <c r="F290" s="52">
        <f t="shared" si="76"/>
        <v>79.352383467138679</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24839.54</v>
      </c>
      <c r="E292" s="242">
        <v>37975.32</v>
      </c>
      <c r="F292" s="52">
        <f t="shared" si="76"/>
        <v>152.88254130309983</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346.74</v>
      </c>
      <c r="E294" s="242">
        <v>883.4</v>
      </c>
      <c r="F294" s="52">
        <f t="shared" si="76"/>
        <v>254.77302878237293</v>
      </c>
    </row>
    <row r="295" spans="1:6" ht="24" x14ac:dyDescent="0.2">
      <c r="A295" s="53">
        <v>9661</v>
      </c>
      <c r="B295" s="85" t="s">
        <v>628</v>
      </c>
      <c r="C295" s="50" t="s">
        <v>629</v>
      </c>
      <c r="D295" s="242">
        <v>346.74</v>
      </c>
      <c r="E295" s="242">
        <v>883.4</v>
      </c>
      <c r="F295" s="52">
        <f t="shared" si="76"/>
        <v>254.77302878237293</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55210.210000000006</v>
      </c>
      <c r="E350" s="51">
        <f t="shared" si="95"/>
        <v>66827.950000000012</v>
      </c>
      <c r="F350" s="52">
        <f t="shared" si="81"/>
        <v>121.04273829061691</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55210.210000000006</v>
      </c>
      <c r="E363" s="51">
        <f t="shared" si="99"/>
        <v>66827.950000000012</v>
      </c>
      <c r="F363" s="52">
        <f t="shared" si="81"/>
        <v>121.04273829061691</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517.04999999999995</v>
      </c>
      <c r="E369" s="51">
        <f t="shared" si="101"/>
        <v>958.6</v>
      </c>
      <c r="F369" s="52">
        <f t="shared" si="81"/>
        <v>185.39793056764339</v>
      </c>
    </row>
    <row r="370" spans="1:6" ht="12.75" customHeight="1" x14ac:dyDescent="0.2">
      <c r="A370" s="53">
        <v>4221</v>
      </c>
      <c r="B370" s="85" t="s">
        <v>673</v>
      </c>
      <c r="C370" s="50" t="s">
        <v>765</v>
      </c>
      <c r="D370" s="242">
        <v>0</v>
      </c>
      <c r="E370" s="242">
        <v>609.99</v>
      </c>
      <c r="F370" s="52" t="str">
        <f t="shared" si="81"/>
        <v>-</v>
      </c>
    </row>
    <row r="371" spans="1:6" ht="12.75" customHeight="1" x14ac:dyDescent="0.2">
      <c r="A371" s="53">
        <v>4222</v>
      </c>
      <c r="B371" s="85" t="s">
        <v>766</v>
      </c>
      <c r="C371" s="50" t="s">
        <v>767</v>
      </c>
      <c r="D371" s="242">
        <v>200</v>
      </c>
      <c r="E371" s="242">
        <v>348.61</v>
      </c>
      <c r="F371" s="52">
        <f t="shared" si="81"/>
        <v>174.30500000000001</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317.05</v>
      </c>
      <c r="E376" s="242"/>
      <c r="F376" s="52">
        <f t="shared" si="81"/>
        <v>0</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54693.16</v>
      </c>
      <c r="E383" s="51">
        <f t="shared" si="103"/>
        <v>65869.350000000006</v>
      </c>
      <c r="F383" s="52">
        <f t="shared" si="81"/>
        <v>120.43434681777391</v>
      </c>
    </row>
    <row r="384" spans="1:6" ht="12.75" customHeight="1" x14ac:dyDescent="0.2">
      <c r="A384" s="53">
        <v>4241</v>
      </c>
      <c r="B384" s="85" t="s">
        <v>782</v>
      </c>
      <c r="C384" s="50" t="s">
        <v>783</v>
      </c>
      <c r="D384" s="242">
        <v>54693.16</v>
      </c>
      <c r="E384" s="242">
        <v>65869.350000000006</v>
      </c>
      <c r="F384" s="52">
        <f t="shared" si="81"/>
        <v>120.43434681777391</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55210.210000000006</v>
      </c>
      <c r="E408" s="51">
        <f t="shared" si="111"/>
        <v>66827.950000000012</v>
      </c>
      <c r="F408" s="52">
        <f t="shared" si="81"/>
        <v>121.04273829061691</v>
      </c>
    </row>
    <row r="409" spans="1:6" ht="12.75" customHeight="1" x14ac:dyDescent="0.2">
      <c r="A409" s="53">
        <v>92212</v>
      </c>
      <c r="B409" s="85" t="s">
        <v>822</v>
      </c>
      <c r="C409" s="50" t="s">
        <v>823</v>
      </c>
      <c r="D409" s="242">
        <v>0</v>
      </c>
      <c r="E409" s="242">
        <v>11336.04</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1802326.39</v>
      </c>
      <c r="E412" s="51">
        <f>E6+E298</f>
        <v>2054267.57</v>
      </c>
      <c r="F412" s="52">
        <f t="shared" si="81"/>
        <v>113.97866565111995</v>
      </c>
    </row>
    <row r="413" spans="1:6" ht="12.75" customHeight="1" x14ac:dyDescent="0.2">
      <c r="A413" s="53" t="s">
        <v>607</v>
      </c>
      <c r="B413" s="85" t="s">
        <v>830</v>
      </c>
      <c r="C413" s="50" t="s">
        <v>831</v>
      </c>
      <c r="D413" s="51">
        <f t="shared" ref="D413:E413" si="112">D289+D350</f>
        <v>1777854.57</v>
      </c>
      <c r="E413" s="51">
        <f t="shared" si="112"/>
        <v>2057865.9299999997</v>
      </c>
      <c r="F413" s="52">
        <f t="shared" si="81"/>
        <v>115.74995867069147</v>
      </c>
    </row>
    <row r="414" spans="1:6" ht="12.75" customHeight="1" x14ac:dyDescent="0.2">
      <c r="A414" s="53" t="s">
        <v>607</v>
      </c>
      <c r="B414" s="85" t="s">
        <v>832</v>
      </c>
      <c r="C414" s="50" t="s">
        <v>833</v>
      </c>
      <c r="D414" s="51">
        <f t="shared" ref="D414:E414" si="113">IF(D412&gt;=D413,D412-D413,0)</f>
        <v>24471.819999999832</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3598.3599999996368</v>
      </c>
      <c r="F415" s="52" t="str">
        <f t="shared" si="81"/>
        <v>-</v>
      </c>
    </row>
    <row r="416" spans="1:6" ht="12.75" customHeight="1" x14ac:dyDescent="0.2">
      <c r="A416" s="60" t="s">
        <v>836</v>
      </c>
      <c r="B416" s="232" t="s">
        <v>837</v>
      </c>
      <c r="C416" s="61" t="s">
        <v>838</v>
      </c>
      <c r="D416" s="51">
        <f t="shared" ref="D416:E416" si="115">IF(D292-D293+D409-D410&gt;=0,D292-D293+D409-D410,0)</f>
        <v>24839.54</v>
      </c>
      <c r="E416" s="51">
        <f t="shared" si="115"/>
        <v>49311.360000000001</v>
      </c>
      <c r="F416" s="52">
        <f t="shared" si="81"/>
        <v>198.51961831821362</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346.74</v>
      </c>
      <c r="E418" s="62">
        <f t="shared" si="117"/>
        <v>883.4</v>
      </c>
      <c r="F418" s="57">
        <f t="shared" si="81"/>
        <v>254.77302878237293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1802326.39</v>
      </c>
      <c r="E639" s="51">
        <f t="shared" si="180"/>
        <v>2054267.57</v>
      </c>
      <c r="F639" s="52">
        <f t="shared" si="119"/>
        <v>113.97866565111995</v>
      </c>
    </row>
    <row r="640" spans="1:6" ht="12.75" customHeight="1" x14ac:dyDescent="0.2">
      <c r="A640" s="53" t="s">
        <v>607</v>
      </c>
      <c r="B640" s="85" t="s">
        <v>1276</v>
      </c>
      <c r="C640" s="50" t="s">
        <v>1277</v>
      </c>
      <c r="D640" s="51">
        <f t="shared" ref="D640:E640" si="181">D413+D528</f>
        <v>1777854.57</v>
      </c>
      <c r="E640" s="51">
        <f t="shared" si="181"/>
        <v>2057865.9299999997</v>
      </c>
      <c r="F640" s="52">
        <f t="shared" si="119"/>
        <v>115.74995867069147</v>
      </c>
    </row>
    <row r="641" spans="1:6" ht="12.75" customHeight="1" x14ac:dyDescent="0.2">
      <c r="A641" s="53" t="s">
        <v>607</v>
      </c>
      <c r="B641" s="85" t="s">
        <v>1278</v>
      </c>
      <c r="C641" s="50" t="s">
        <v>1279</v>
      </c>
      <c r="D641" s="51">
        <f t="shared" ref="D641:E641" si="182">IF(D639&gt;=D640,D639-D640,0)</f>
        <v>24471.819999999832</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3598.3599999996368</v>
      </c>
      <c r="F642" s="52" t="str">
        <f t="shared" si="119"/>
        <v>-</v>
      </c>
    </row>
    <row r="643" spans="1:6" ht="24" x14ac:dyDescent="0.2">
      <c r="A643" s="60" t="s">
        <v>1282</v>
      </c>
      <c r="B643" s="85" t="s">
        <v>1283</v>
      </c>
      <c r="C643" s="61" t="s">
        <v>1282</v>
      </c>
      <c r="D643" s="51">
        <f t="shared" ref="D643:E643" si="184">IF(D416-D417+D637-D638&gt;=0,D416-D417+D637-D638,0)</f>
        <v>24839.54</v>
      </c>
      <c r="E643" s="51">
        <f t="shared" si="184"/>
        <v>49311.360000000001</v>
      </c>
      <c r="F643" s="52">
        <f t="shared" si="119"/>
        <v>198.51961831821362</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49311.359999999833</v>
      </c>
      <c r="E645" s="51">
        <f t="shared" si="186"/>
        <v>45713.000000000364</v>
      </c>
      <c r="F645" s="52">
        <f t="shared" si="119"/>
        <v>92.702776804372306</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127622.68</v>
      </c>
      <c r="E647" s="243">
        <v>140701.87</v>
      </c>
      <c r="F647" s="57">
        <f t="shared" si="119"/>
        <v>110.24832733492198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28380.69</v>
      </c>
      <c r="E649" s="242">
        <v>59266.62</v>
      </c>
      <c r="F649" s="52">
        <f t="shared" ref="F649:F724" si="188">IF(D649&lt;&gt;0,IF(E649/D649&gt;=100,"&gt;&gt;100",E649/D649*100),"-")</f>
        <v>208.82726952727367</v>
      </c>
    </row>
    <row r="650" spans="1:6" ht="12.75" customHeight="1" x14ac:dyDescent="0.2">
      <c r="A650" s="53" t="s">
        <v>1295</v>
      </c>
      <c r="B650" s="85" t="s">
        <v>1296</v>
      </c>
      <c r="C650" s="50" t="s">
        <v>1295</v>
      </c>
      <c r="D650" s="242">
        <v>358472.29</v>
      </c>
      <c r="E650" s="242">
        <v>298663.28999999998</v>
      </c>
      <c r="F650" s="52">
        <f t="shared" si="188"/>
        <v>83.315586261911619</v>
      </c>
    </row>
    <row r="651" spans="1:6" ht="12.75" customHeight="1" x14ac:dyDescent="0.2">
      <c r="A651" s="53" t="s">
        <v>1297</v>
      </c>
      <c r="B651" s="85" t="s">
        <v>1298</v>
      </c>
      <c r="C651" s="50" t="s">
        <v>1297</v>
      </c>
      <c r="D651" s="242">
        <v>327586.36</v>
      </c>
      <c r="E651" s="242">
        <v>308957.23</v>
      </c>
      <c r="F651" s="52">
        <f t="shared" si="188"/>
        <v>94.313215605191857</v>
      </c>
    </row>
    <row r="652" spans="1:6" ht="24" x14ac:dyDescent="0.2">
      <c r="A652" s="53">
        <v>11</v>
      </c>
      <c r="B652" s="85" t="s">
        <v>1299</v>
      </c>
      <c r="C652" s="50" t="s">
        <v>1300</v>
      </c>
      <c r="D652" s="51">
        <f t="shared" ref="D652:E652" si="189">+D649+D650-D651</f>
        <v>59266.619999999995</v>
      </c>
      <c r="E652" s="51">
        <f t="shared" si="189"/>
        <v>48972.679999999993</v>
      </c>
      <c r="F652" s="52">
        <f t="shared" si="188"/>
        <v>82.631133680307727</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61</v>
      </c>
      <c r="E654" s="262">
        <v>58</v>
      </c>
      <c r="F654" s="52">
        <f t="shared" si="188"/>
        <v>95.081967213114751</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61</v>
      </c>
      <c r="E656" s="262">
        <v>58</v>
      </c>
      <c r="F656" s="52">
        <f t="shared" si="188"/>
        <v>95.081967213114751</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1483047.19</v>
      </c>
      <c r="E675" s="242">
        <v>1767729.25</v>
      </c>
      <c r="F675" s="52">
        <f t="shared" si="188"/>
        <v>119.19575195715788</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663</v>
      </c>
      <c r="E677" s="242">
        <v>663</v>
      </c>
      <c r="F677" s="52">
        <f t="shared" si="188"/>
        <v>100</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67310.2</v>
      </c>
      <c r="E695" s="242">
        <v>70255.600000000006</v>
      </c>
      <c r="F695" s="52">
        <f t="shared" si="188"/>
        <v>104.37585982510824</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4476.55</v>
      </c>
      <c r="E710" s="242">
        <v>409</v>
      </c>
      <c r="F710" s="52">
        <f t="shared" si="188"/>
        <v>9.1365002066323395</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146.30000000000001</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6590.12</v>
      </c>
      <c r="F716" s="52" t="str">
        <f t="shared" si="188"/>
        <v>-</v>
      </c>
    </row>
    <row r="717" spans="1:6" ht="12.75" customHeight="1" x14ac:dyDescent="0.2">
      <c r="A717" s="53">
        <v>31215</v>
      </c>
      <c r="B717" s="85" t="s">
        <v>1412</v>
      </c>
      <c r="C717" s="50" t="s">
        <v>1413</v>
      </c>
      <c r="D717" s="242">
        <v>8786.4</v>
      </c>
      <c r="E717" s="242">
        <v>2515.19</v>
      </c>
      <c r="F717" s="52">
        <f t="shared" si="188"/>
        <v>28.62594464171902</v>
      </c>
    </row>
    <row r="718" spans="1:6" ht="12.75" customHeight="1" x14ac:dyDescent="0.2">
      <c r="A718" s="53">
        <v>32121</v>
      </c>
      <c r="B718" s="85" t="s">
        <v>1414</v>
      </c>
      <c r="C718" s="50" t="s">
        <v>1415</v>
      </c>
      <c r="D718" s="242">
        <v>35296.120000000003</v>
      </c>
      <c r="E718" s="242">
        <v>32864.120000000003</v>
      </c>
      <c r="F718" s="52">
        <f t="shared" si="188"/>
        <v>93.109724241644685</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1059.26</v>
      </c>
      <c r="E722" s="242">
        <v>4320.46</v>
      </c>
      <c r="F722" s="52">
        <f t="shared" si="188"/>
        <v>407.87530917810545</v>
      </c>
    </row>
    <row r="723" spans="1:6" ht="12.75" customHeight="1" x14ac:dyDescent="0.2">
      <c r="A723" s="53" t="s">
        <v>1424</v>
      </c>
      <c r="B723" s="85" t="s">
        <v>1425</v>
      </c>
      <c r="C723" s="50" t="s">
        <v>1424</v>
      </c>
      <c r="D723" s="242">
        <v>2978.52</v>
      </c>
      <c r="E723" s="242">
        <v>1410.91</v>
      </c>
      <c r="F723" s="52">
        <f t="shared" si="188"/>
        <v>47.369498945785161</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2834.41</v>
      </c>
      <c r="E725" s="242">
        <v>4079.81</v>
      </c>
      <c r="F725" s="52">
        <f t="shared" ref="F725:F979" si="190">IF(D725&lt;&gt;0,IF(E725/D725&gt;=100,"&gt;&gt;100",E725/D725*100),"-")</f>
        <v>143.93859745061584</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355205.2</v>
      </c>
      <c r="E6" s="229">
        <f t="shared" si="0"/>
        <v>400167.79</v>
      </c>
      <c r="F6" s="230">
        <f t="shared" ref="F6:F260" si="1">IF(D6&gt;0,IF(E6/D6&gt;=100,"&gt;&gt;100",E6/D6*100),"-")</f>
        <v>112.65820151281569</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142307.49</v>
      </c>
      <c r="E7" s="104">
        <f t="shared" si="2"/>
        <v>208120.05</v>
      </c>
      <c r="F7" s="93">
        <f t="shared" si="1"/>
        <v>146.24672952913443</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142307.49</v>
      </c>
      <c r="E12" s="104">
        <f t="shared" si="3"/>
        <v>208120.05</v>
      </c>
      <c r="F12" s="93">
        <f t="shared" si="1"/>
        <v>146.24672952913443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13862.559999999998</v>
      </c>
      <c r="E19" s="104">
        <f t="shared" si="5"/>
        <v>13805.770000000004</v>
      </c>
      <c r="F19" s="93">
        <f t="shared" si="1"/>
        <v>99.590335407024426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112657.62</v>
      </c>
      <c r="E20" s="247">
        <v>116525.11</v>
      </c>
      <c r="F20" s="93">
        <f t="shared" si="1"/>
        <v>103.43295908434777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5935.77</v>
      </c>
      <c r="E21" s="247">
        <v>6284.38</v>
      </c>
      <c r="F21" s="93">
        <f t="shared" si="1"/>
        <v>105.87303753346238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8911.89</v>
      </c>
      <c r="E22" s="247">
        <v>8911.89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150.26</v>
      </c>
      <c r="E24" s="247">
        <v>150.26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1275.9100000000001</v>
      </c>
      <c r="E25" s="247">
        <v>1275.9100000000001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317.05</v>
      </c>
      <c r="E26" s="247">
        <v>317.05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115385.94</v>
      </c>
      <c r="E28" s="247">
        <v>119658.83</v>
      </c>
      <c r="F28" s="93">
        <f t="shared" si="1"/>
        <v>103.70312882141445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127070.88</v>
      </c>
      <c r="E35" s="104">
        <f t="shared" si="7"/>
        <v>192940.23</v>
      </c>
      <c r="F35" s="93">
        <f t="shared" si="1"/>
        <v>151.83669932875259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127070.88</v>
      </c>
      <c r="E36" s="247">
        <v>192940.23</v>
      </c>
      <c r="F36" s="93">
        <f t="shared" si="1"/>
        <v>151.83669932875259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1374.05</v>
      </c>
      <c r="E45" s="104">
        <f t="shared" si="9"/>
        <v>1374.05</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1374.05</v>
      </c>
      <c r="E47" s="247">
        <v>1374.05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18354.89</v>
      </c>
      <c r="E54" s="247">
        <v>19725.07</v>
      </c>
      <c r="F54" s="93">
        <f t="shared" si="1"/>
        <v>107.46493168850373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18354.89</v>
      </c>
      <c r="E55" s="247">
        <v>19725.07</v>
      </c>
      <c r="F55" s="93">
        <f t="shared" si="1"/>
        <v>107.46493168850373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212897.71000000002</v>
      </c>
      <c r="E68" s="104">
        <f t="shared" si="13"/>
        <v>192047.74</v>
      </c>
      <c r="F68" s="93">
        <f t="shared" si="1"/>
        <v>90.206578548919097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59266.62</v>
      </c>
      <c r="E69" s="104">
        <f t="shared" si="14"/>
        <v>48972.68</v>
      </c>
      <c r="F69" s="93">
        <f t="shared" si="1"/>
        <v>82.631133680307727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59033.760000000002</v>
      </c>
      <c r="E70" s="104">
        <f t="shared" si="15"/>
        <v>48942.25</v>
      </c>
      <c r="F70" s="93">
        <f t="shared" si="1"/>
        <v>82.905527277950782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59033.760000000002</v>
      </c>
      <c r="E72" s="247">
        <v>48942.25</v>
      </c>
      <c r="F72" s="93">
        <f t="shared" si="1"/>
        <v>82.905527277950782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232.86</v>
      </c>
      <c r="E76" s="247">
        <v>30.43</v>
      </c>
      <c r="F76" s="93">
        <f t="shared" si="1"/>
        <v>13.067937816713904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25661.67</v>
      </c>
      <c r="E78" s="104">
        <f>E79+SUM(E82:E84)-E85+E86</f>
        <v>1489.79</v>
      </c>
      <c r="F78" s="93">
        <f t="shared" si="1"/>
        <v>5.8055068123002131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25661.67</v>
      </c>
      <c r="E86" s="247">
        <v>1489.79</v>
      </c>
      <c r="F86" s="93">
        <f t="shared" si="1"/>
        <v>5.8055068123002131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346.74</v>
      </c>
      <c r="E146" s="104">
        <f t="shared" si="26"/>
        <v>883.4</v>
      </c>
      <c r="F146" s="93">
        <f t="shared" si="1"/>
        <v>254.77302878237293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346.74</v>
      </c>
      <c r="E160" s="247">
        <v>883.4</v>
      </c>
      <c r="F160" s="93">
        <f t="shared" si="1"/>
        <v>254.77302878237293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127622.68</v>
      </c>
      <c r="E170" s="104">
        <f t="shared" si="29"/>
        <v>140701.87</v>
      </c>
      <c r="F170" s="93">
        <f t="shared" si="1"/>
        <v>110.24832733492198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127622.68</v>
      </c>
      <c r="E173" s="247">
        <v>140701.87</v>
      </c>
      <c r="F173" s="93">
        <f t="shared" si="1"/>
        <v>110.24832733492198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355205.19999999995</v>
      </c>
      <c r="E175" s="104">
        <f t="shared" si="30"/>
        <v>400167.79000000004</v>
      </c>
      <c r="F175" s="93">
        <f t="shared" si="1"/>
        <v>112.65820151281571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163239.61000000002</v>
      </c>
      <c r="E176" s="104">
        <f t="shared" si="31"/>
        <v>145451.34</v>
      </c>
      <c r="F176" s="93">
        <f t="shared" si="1"/>
        <v>89.102969554999532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163172.16</v>
      </c>
      <c r="E177" s="104">
        <f t="shared" si="32"/>
        <v>145451.34</v>
      </c>
      <c r="F177" s="93">
        <f t="shared" si="1"/>
        <v>89.139801789717069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125587.86</v>
      </c>
      <c r="E178" s="247">
        <v>141842.67000000001</v>
      </c>
      <c r="F178" s="93">
        <f t="shared" si="1"/>
        <v>112.94297872421745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10716.2</v>
      </c>
      <c r="E179" s="247">
        <v>2027.15</v>
      </c>
      <c r="F179" s="93">
        <f t="shared" si="1"/>
        <v>18.916686885276494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145.12</v>
      </c>
      <c r="E180" s="104">
        <f t="shared" si="33"/>
        <v>215.53</v>
      </c>
      <c r="F180" s="93">
        <f t="shared" si="1"/>
        <v>148.51846747519295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145.12</v>
      </c>
      <c r="E183" s="247">
        <v>215.53</v>
      </c>
      <c r="F183" s="93">
        <f t="shared" si="1"/>
        <v>148.51846747519295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1690.19</v>
      </c>
      <c r="E186" s="247">
        <v>1353</v>
      </c>
      <c r="F186" s="93">
        <f t="shared" si="1"/>
        <v>80.050171874167987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25032.79</v>
      </c>
      <c r="E188" s="247">
        <v>12.99</v>
      </c>
      <c r="F188" s="93">
        <f t="shared" si="1"/>
        <v>5.1891938533419557E-2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67.45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191965.58999999997</v>
      </c>
      <c r="E237" s="104">
        <f t="shared" si="41"/>
        <v>254716.45</v>
      </c>
      <c r="F237" s="93">
        <f t="shared" si="1"/>
        <v>132.68859799300492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142307.49</v>
      </c>
      <c r="E238" s="104">
        <f t="shared" si="42"/>
        <v>208120.05000000002</v>
      </c>
      <c r="F238" s="93">
        <f t="shared" si="1"/>
        <v>146.24672952913443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142307.49</v>
      </c>
      <c r="E239" s="104">
        <f t="shared" si="43"/>
        <v>208120.05000000002</v>
      </c>
      <c r="F239" s="93">
        <f t="shared" si="1"/>
        <v>146.24672952913443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127481.02</v>
      </c>
      <c r="E240" s="247">
        <v>193479.7</v>
      </c>
      <c r="F240" s="93">
        <f t="shared" si="1"/>
        <v>151.77137741759518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14826.47</v>
      </c>
      <c r="E241" s="247">
        <v>14640.35</v>
      </c>
      <c r="F241" s="93">
        <f t="shared" si="1"/>
        <v>98.744677593520251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49311.360000000001</v>
      </c>
      <c r="E245" s="104">
        <f t="shared" si="45"/>
        <v>45713</v>
      </c>
      <c r="F245" s="93">
        <f t="shared" si="1"/>
        <v>92.70277680437124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49311.360000000001</v>
      </c>
      <c r="E246" s="104">
        <f t="shared" si="46"/>
        <v>45713</v>
      </c>
      <c r="F246" s="93">
        <f t="shared" si="1"/>
        <v>92.70277680437124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37975.32</v>
      </c>
      <c r="E247" s="247">
        <v>35351.379999999997</v>
      </c>
      <c r="F247" s="93">
        <f t="shared" si="1"/>
        <v>93.090407138109683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11336.04</v>
      </c>
      <c r="E248" s="247">
        <v>10361.620000000001</v>
      </c>
      <c r="F248" s="93">
        <f t="shared" si="1"/>
        <v>91.404229342874586</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346.74</v>
      </c>
      <c r="E255" s="247">
        <v>883.4</v>
      </c>
      <c r="F255" s="93">
        <f t="shared" si="1"/>
        <v>254.77302878237293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16797.259999999998</v>
      </c>
      <c r="E259" s="104">
        <f t="shared" si="49"/>
        <v>16797.259999999998</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16797.259999999998</v>
      </c>
      <c r="E260" s="248">
        <v>16797.259999999998</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346.74</v>
      </c>
      <c r="E265" s="247">
        <v>883.4</v>
      </c>
      <c r="F265" s="93">
        <f t="shared" si="50"/>
        <v>254.77302878237293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25661.67</v>
      </c>
      <c r="E268" s="247">
        <v>1489.79</v>
      </c>
      <c r="F268" s="93">
        <f t="shared" si="50"/>
        <v>5.8055068123002131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741.64</v>
      </c>
      <c r="E287" s="247">
        <v>506.79</v>
      </c>
      <c r="F287" s="93">
        <f t="shared" si="50"/>
        <v>68.333692896823266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162430.51999999999</v>
      </c>
      <c r="E288" s="247">
        <v>144944.54999999999</v>
      </c>
      <c r="F288" s="93">
        <f t="shared" si="50"/>
        <v>89.234800208729254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67.45</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1777854.57</v>
      </c>
      <c r="E114" s="81">
        <f t="shared" si="22"/>
        <v>2057865.93</v>
      </c>
      <c r="F114" s="63">
        <f t="shared" si="1"/>
        <v>115.74995867069148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1777854.57</v>
      </c>
      <c r="E118" s="81">
        <f t="shared" si="24"/>
        <v>2057865.93</v>
      </c>
      <c r="F118" s="63">
        <f t="shared" si="1"/>
        <v>115.74995867069148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1777854.57</v>
      </c>
      <c r="E120" s="249">
        <v>2057865.93</v>
      </c>
      <c r="F120" s="63">
        <f t="shared" si="1"/>
        <v>115.74995867069148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1777854.57</v>
      </c>
      <c r="E141" s="106">
        <f t="shared" si="28"/>
        <v>2057865.93</v>
      </c>
      <c r="F141" s="82">
        <f t="shared" si="1"/>
        <v>115.74995867069148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3257.5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3257.5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3257.5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3257.5</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4"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163239.60999999999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2009341.7600000002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22570.82</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1986770.9400000002</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1829758.1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151693.53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5319.31</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2027130.0300000003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47590.62</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1979539.4100000001</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1813500.33</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160382.57999999999</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5656.5</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145451.33999999985</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506.79</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506.79</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506.79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506.79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144944.54999999999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12.99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144931.56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16504</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3223</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Kurtov</cp:lastModifiedBy>
  <cp:lastPrinted>2024-09-24T08:26:57Z</cp:lastPrinted>
  <dcterms:created xsi:type="dcterms:W3CDTF">2022-04-01T05:14:30Z</dcterms:created>
  <dcterms:modified xsi:type="dcterms:W3CDTF">2025-01-30T07:43:02Z</dcterms:modified>
</cp:coreProperties>
</file>